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57" activeTab="1"/>
  </bookViews>
  <sheets>
    <sheet name="1 Preliminarz KWJ" sheetId="1" r:id="rId1"/>
    <sheet name="2 Spis zawodników - planowanych" sheetId="2" r:id="rId2"/>
    <sheet name="3 Program cz. 1" sheetId="3" r:id="rId3"/>
    <sheet name="4 Program cz. 2" sheetId="4" r:id="rId4"/>
    <sheet name="5 Uwagi organizacyjne" sheetId="5" r:id="rId5"/>
    <sheet name="6 Obecność na treningu" sheetId="6" r:id="rId6"/>
    <sheet name="7 Wyniki sprawdzianów i testów" sheetId="7" r:id="rId7"/>
    <sheet name="8 Regulamin" sheetId="8" r:id="rId8"/>
    <sheet name="9 Program zajec" sheetId="9" r:id="rId9"/>
    <sheet name="10 Dziennik zajec" sheetId="10" r:id="rId10"/>
    <sheet name="11 Podsumowanie" sheetId="11" r:id="rId11"/>
    <sheet name="12 Potwierdzenie udziału" sheetId="12" r:id="rId12"/>
    <sheet name="13 Zestawienie kosztów" sheetId="13" r:id="rId13"/>
  </sheets>
  <definedNames>
    <definedName name="_xlnm.Print_Area" localSheetId="0">'1 Preliminarz KWJ'!$A$1:$L$55</definedName>
    <definedName name="_xlnm.Print_Area" localSheetId="9">'10 Dziennik zajec'!$A$1:$M$493</definedName>
    <definedName name="_xlnm.Print_Area" localSheetId="11">'12 Potwierdzenie udziału'!$A$1:$J$177</definedName>
    <definedName name="_xlnm.Print_Area" localSheetId="12">'13 Zestawienie kosztów'!$A$1:$L$51</definedName>
    <definedName name="_xlnm.Print_Area" localSheetId="1">'2 Spis zawodników - planowanych'!$A$1:$Z$122</definedName>
    <definedName name="_xlnm.Print_Area" localSheetId="2">'3 Program cz. 1'!$A$1:$H$54</definedName>
    <definedName name="_xlnm.Print_Area" localSheetId="3">'4 Program cz. 2'!$A$1:$H$54</definedName>
    <definedName name="_xlnm.Print_Area" localSheetId="4">'5 Uwagi organizacyjne'!$A$1:$O$45</definedName>
    <definedName name="_xlnm.Print_Area" localSheetId="5">'6 Obecność na treningu'!$A$1:$AZ$132</definedName>
    <definedName name="_xlnm.Print_Area" localSheetId="6">'7 Wyniki sprawdzianów i testów'!$A$1:$X$132</definedName>
    <definedName name="_xlnm.Print_Area" localSheetId="7">'8 Regulamin'!$A$1:$AG$33</definedName>
    <definedName name="_xlnm.Print_Area" localSheetId="8">'9 Program zajec'!$A$1:$L$208</definedName>
    <definedName name="_xlnm.Print_Area">'1 Preliminarz KWJ'!$A$1:$L$55</definedName>
    <definedName name="_xlnm.Print_Area_1">'10 Dziennik zajec'!$A$1:$M$493</definedName>
    <definedName name="_xlnm.Print_Area_2">'12 Potwierdzenie udziału'!$A$1:$J$177</definedName>
    <definedName name="_xlnm.Print_Area_3">'13 Zestawienie kosztów'!$A$1:$L$51</definedName>
    <definedName name="_xlnm.Print_Area_4">'2 Spis zawodników - planowanych'!$A$1:$Z$122</definedName>
    <definedName name="_xlnm.Print_Area_5">'3 Program cz. 1'!$A$1:$H$54</definedName>
    <definedName name="_xlnm.Print_Area_6">'4 Program cz. 2'!$A$1:$H$54</definedName>
    <definedName name="_xlnm.Print_Area_7">'5 Uwagi organizacyjne'!$A$1:$O$45</definedName>
    <definedName name="_xlnm.Print_Area_8">'6 Obecność na treningu'!$A$1:$AZ$132</definedName>
    <definedName name="_xlnm.Print_Area_9">'7 Wyniki sprawdzianów i testów'!$A$1:$X$132</definedName>
    <definedName name="_xlnm.Print_Area_10">'8 Regulamin'!$A$1:$AG$33</definedName>
    <definedName name="_xlnm.Print_Area_11">'9 Program zajec'!$A$1:$L$208</definedName>
  </definedNames>
  <calcPr fullCalcOnLoad="1"/>
</workbook>
</file>

<file path=xl/sharedStrings.xml><?xml version="1.0" encoding="utf-8"?>
<sst xmlns="http://schemas.openxmlformats.org/spreadsheetml/2006/main" count="1083" uniqueCount="441">
  <si>
    <t>*</t>
  </si>
  <si>
    <t>Rodzaj:</t>
  </si>
  <si>
    <t>Numer:</t>
  </si>
  <si>
    <t>Instrukcje dotyczące wypełniania formularza:</t>
  </si>
  <si>
    <t>nr akcji</t>
  </si>
  <si>
    <t>1. Uwaga!!! Proszę wypełniać tylko białe pola
 - pozostałe uzupełnią się automatycznie1. Uwaga!!! Proszę wypełniać tylko białe pola
 - pozostałe uzupełnią się automatycznie</t>
  </si>
  <si>
    <t>Szkolenie Uzdolnionych Juniorów Młodszych</t>
  </si>
  <si>
    <r>
      <t>WSS Poznań</t>
    </r>
    <r>
      <rPr>
        <sz val="12"/>
        <color indexed="8"/>
        <rFont val="Times New Roman"/>
        <family val="1"/>
      </rPr>
      <t xml:space="preserve">                WSS Poznań                </t>
    </r>
  </si>
  <si>
    <t>60-791 Poznań, ul. Reymonta 35, tel. 618 690 453 (WZMS)</t>
  </si>
  <si>
    <t>2. Liczba dni kalkulowana jest na podstawie wpisanych przez Państwa dat
 - proszę jej nie zmieniać, zgodnie z punktem 1. niniejszej instrukcji.2. Liczba dni kalkulowana jest na podstawie wpisanych przez Państwa dat
 - proszę jej nie zmieniać, zgodnie z punktem 1. niniejszej instrukcji.</t>
  </si>
  <si>
    <t xml:space="preserve">    </t>
  </si>
  <si>
    <t>tel. 618 690 460 (gł. księgowa), fax 616 612 001</t>
  </si>
  <si>
    <t>PRELIMINARZ – ZGRUPOWANIE – KONSULTACJA</t>
  </si>
  <si>
    <t>3. Poniższe pola pomogą skontrolować poprawność kalkulacji 
stawki naliczeniowej oraz zsumowania kosztów.3. Poniższe pola pomogą skontrolować poprawność kalkulacji 
stawki naliczeniowej oraz zsumowania kosztów.</t>
  </si>
  <si>
    <t>Sport:</t>
  </si>
  <si>
    <t>JUDO</t>
  </si>
  <si>
    <t>DD</t>
  </si>
  <si>
    <t>MM</t>
  </si>
  <si>
    <t>RRRR</t>
  </si>
  <si>
    <t>TERMIN OD:</t>
  </si>
  <si>
    <t>Miejsce:</t>
  </si>
  <si>
    <t>Piła</t>
  </si>
  <si>
    <t>Komunikaty:</t>
  </si>
  <si>
    <t>Adres:</t>
  </si>
  <si>
    <t>Żeromskiego 12</t>
  </si>
  <si>
    <t>TERMIN DO:</t>
  </si>
  <si>
    <t>STAWKA</t>
  </si>
  <si>
    <t>Telefon:</t>
  </si>
  <si>
    <t>LICZBA DNI:</t>
  </si>
  <si>
    <t>Liczba osób</t>
  </si>
  <si>
    <t>Liczba dni</t>
  </si>
  <si>
    <t>Stawka (zł)</t>
  </si>
  <si>
    <t>Koszt ogołem</t>
  </si>
  <si>
    <t>W tym WSS</t>
  </si>
  <si>
    <t>Poz. źród. fin</t>
  </si>
  <si>
    <t>Zakwaterowanie</t>
  </si>
  <si>
    <t>zawodnicy</t>
  </si>
  <si>
    <t>kadra trenerska</t>
  </si>
  <si>
    <t>SUMY</t>
  </si>
  <si>
    <t>Wyżywienie</t>
  </si>
  <si>
    <t>Fundusz bezosobowy</t>
  </si>
  <si>
    <t>Wynajem obiektów</t>
  </si>
  <si>
    <t>Przejazdy</t>
  </si>
  <si>
    <t>Paliwo</t>
  </si>
  <si>
    <t>Leki</t>
  </si>
  <si>
    <t>Napoje</t>
  </si>
  <si>
    <t>Odżywki</t>
  </si>
  <si>
    <t>(wg specyfikacji poniżej)</t>
  </si>
  <si>
    <t>Inne wydatki</t>
  </si>
  <si>
    <t>Umowa zlecenie Trenera</t>
  </si>
  <si>
    <t>RAZEM:</t>
  </si>
  <si>
    <t>Sporządził:</t>
  </si>
  <si>
    <t>Józef Jopek</t>
  </si>
  <si>
    <t>dnia:</t>
  </si>
  <si>
    <t>Osoba odpowiedzialna za rozliczenie</t>
  </si>
  <si>
    <t>data złożenia</t>
  </si>
  <si>
    <t>Zatwierdzono do realizacji kwotę ze środków WSS (słownie):</t>
  </si>
  <si>
    <t>……………..</t>
  </si>
  <si>
    <t>……………………</t>
  </si>
  <si>
    <t>………….</t>
  </si>
  <si>
    <t>……………………………….</t>
  </si>
  <si>
    <t>…………</t>
  </si>
  <si>
    <t>………………</t>
  </si>
  <si>
    <t xml:space="preserve">  data </t>
  </si>
  <si>
    <t xml:space="preserve">Kierownik Wyszkolenia </t>
  </si>
  <si>
    <t>data</t>
  </si>
  <si>
    <t>Główny Księgowy</t>
  </si>
  <si>
    <t xml:space="preserve"> V-ce Prezes</t>
  </si>
  <si>
    <t>Odżywki - specyfikacja:</t>
  </si>
  <si>
    <t>Zgoda Kierownika Wyszkolenia*</t>
  </si>
  <si>
    <t>………………………………………………...
Kierownik Wyszkolenia</t>
  </si>
  <si>
    <t>*do zastosowania suplementacji przez osoby poniżej 18 roku życia wymagana jest zgoda prawnych opiekunów dziecka</t>
  </si>
  <si>
    <t>Uwagi organizacyjno - szkoleniowe:</t>
  </si>
  <si>
    <t xml:space="preserve">                                            WSS Poznań</t>
  </si>
  <si>
    <t xml:space="preserve">   nr akcji</t>
  </si>
  <si>
    <t xml:space="preserve">SPIS ZAWODNIKÓW/CZEK MAJĄCYCH UCZESTNICZYĆ </t>
  </si>
  <si>
    <t xml:space="preserve">W ZGRUPOWANIU </t>
  </si>
  <si>
    <t>Dyscyplina</t>
  </si>
  <si>
    <t>Termin</t>
  </si>
  <si>
    <t>Miejsce</t>
  </si>
  <si>
    <t>Lp.</t>
  </si>
  <si>
    <t>Nr Zawodnika na liście KWJM lub rez.</t>
  </si>
  <si>
    <t>Imię i Nazwisko</t>
  </si>
  <si>
    <t>Rok urodzenia</t>
  </si>
  <si>
    <t>Klub</t>
  </si>
  <si>
    <t>Grupa
konkurencjiGrupa
konkurencjiGrupa
konkurencjiGrupa
konkurencji</t>
  </si>
  <si>
    <t>Monika Olejnik</t>
  </si>
  <si>
    <t>AZS AWF Poznań</t>
  </si>
  <si>
    <t>Zuzanna Walczak</t>
  </si>
  <si>
    <t>AZS WSPiA Poznań</t>
  </si>
  <si>
    <t>Oliwia Cebieniak</t>
  </si>
  <si>
    <t>UKS 3 Piła</t>
  </si>
  <si>
    <t>Weronika Nędzyk</t>
  </si>
  <si>
    <t>PKS Olimpia Poznań</t>
  </si>
  <si>
    <t>Rezerwa</t>
  </si>
  <si>
    <t>Eliza Wróblewska</t>
  </si>
  <si>
    <t>KS Akademia Judo Poznań</t>
  </si>
  <si>
    <t>Magdalena Borowiak</t>
  </si>
  <si>
    <t>Marta Potocka</t>
  </si>
  <si>
    <t>Agata Szafran</t>
  </si>
  <si>
    <t>Iwona Miś</t>
  </si>
  <si>
    <t>UKS POHL Judo Przemęt</t>
  </si>
  <si>
    <t>Kinga Kostera</t>
  </si>
  <si>
    <t xml:space="preserve">Anna Szabała </t>
  </si>
  <si>
    <t>UKS Dwunastka Leszno</t>
  </si>
  <si>
    <t xml:space="preserve">Sporządził: </t>
  </si>
  <si>
    <t>60-791 Poznań ul. Reymonta 35 tel/fax 8662-514 (WZMS)</t>
  </si>
  <si>
    <t xml:space="preserve">WSS Poznań             </t>
  </si>
  <si>
    <t xml:space="preserve">60-791 Poznań, ul. Reymonta 35, tel. 618 690 453 (WZMS)         </t>
  </si>
  <si>
    <t xml:space="preserve">PROGRAM ZGRUPOWANIA / KONSULTACJI </t>
  </si>
  <si>
    <t>[wybierz z listy]</t>
  </si>
  <si>
    <t>Dyscyplina:</t>
  </si>
  <si>
    <t>Grupa konkurencji</t>
  </si>
  <si>
    <t>Dziewcząt</t>
  </si>
  <si>
    <t>szkoleniowy</t>
  </si>
  <si>
    <t>Termin:</t>
  </si>
  <si>
    <t>Liczba trenerów</t>
  </si>
  <si>
    <t>Liczba zaw.</t>
  </si>
  <si>
    <t>Razem</t>
  </si>
  <si>
    <t>startowy</t>
  </si>
  <si>
    <t>badawczy</t>
  </si>
  <si>
    <t>Osobodni</t>
  </si>
  <si>
    <t>camp</t>
  </si>
  <si>
    <t>Cel i charakter zgrupowania / konsultacji</t>
  </si>
  <si>
    <t>Charakter</t>
  </si>
  <si>
    <t>Opis</t>
  </si>
  <si>
    <t xml:space="preserve">Sprawdzenie zawodników pod względem technicznym, sprawnościowym i merytorycznym. Weryfikacja członków kadry województwa wielkopolskiego  </t>
  </si>
  <si>
    <t>Miejsce / dokładny adres /ew. nr telefonu/</t>
  </si>
  <si>
    <t xml:space="preserve">KADRA SZKOLENIOWA </t>
  </si>
  <si>
    <t>KOMUNIKAT!!!</t>
  </si>
  <si>
    <t xml:space="preserve">Lp. </t>
  </si>
  <si>
    <t xml:space="preserve">Imię i nazwisko </t>
  </si>
  <si>
    <t>Klasa trenera</t>
  </si>
  <si>
    <t>Planowana liczba godzin pracy</t>
  </si>
  <si>
    <t>1.</t>
  </si>
  <si>
    <t>Tomasz Jopek</t>
  </si>
  <si>
    <t>I klasy</t>
  </si>
  <si>
    <t>2.</t>
  </si>
  <si>
    <t>3.</t>
  </si>
  <si>
    <t>4.</t>
  </si>
  <si>
    <t>5.</t>
  </si>
  <si>
    <t>6.</t>
  </si>
  <si>
    <t>7.</t>
  </si>
  <si>
    <t>Rozkład dnia na zgrupowaniu / konsultacji – czas trwania:</t>
  </si>
  <si>
    <t xml:space="preserve">Pobudka </t>
  </si>
  <si>
    <t xml:space="preserve">Kolacja </t>
  </si>
  <si>
    <t>Rozruch poranny</t>
  </si>
  <si>
    <t>Zajęcia KO</t>
  </si>
  <si>
    <t xml:space="preserve">Śniadanie </t>
  </si>
  <si>
    <t xml:space="preserve">Cisza nocna </t>
  </si>
  <si>
    <t>Trening dopołudn.</t>
  </si>
  <si>
    <t xml:space="preserve">Inne zajęcia </t>
  </si>
  <si>
    <t>Wypoczynek</t>
  </si>
  <si>
    <t xml:space="preserve">Obiad </t>
  </si>
  <si>
    <t>Cisza poobiednia</t>
  </si>
  <si>
    <t>14:30-16:30</t>
  </si>
  <si>
    <t xml:space="preserve">Trening popołud. </t>
  </si>
  <si>
    <t>WSS Poznań</t>
  </si>
  <si>
    <t>sekretariat: tel. (61) 8 690 450</t>
  </si>
  <si>
    <t>fax. 661 20 01</t>
  </si>
  <si>
    <t>Konto bankowe BZ WBK VI O/ Poznań</t>
  </si>
  <si>
    <t>ul. Reymonta 35</t>
  </si>
  <si>
    <t>e-mail: wss@wss.poznan.pl</t>
  </si>
  <si>
    <t>04 1090 1362 0000 0000 3610 8360</t>
  </si>
  <si>
    <t>60-791 Poznań</t>
  </si>
  <si>
    <t>NIP 779 149 72 64   REGON 000 769 769</t>
  </si>
  <si>
    <t xml:space="preserve">PLANOWY PROGRAM SZKOLENIA  (wynikający z charakteru zgrupowania, konsultacji ) </t>
  </si>
  <si>
    <t>Dzień</t>
  </si>
  <si>
    <t>Rozruch</t>
  </si>
  <si>
    <t>Trening przedpołudniowy  główny akcent</t>
  </si>
  <si>
    <t>Czas trwania</t>
  </si>
  <si>
    <t>Trening popołudniowy główny akcent</t>
  </si>
  <si>
    <t>Spotkanie organizacyjne obozu</t>
  </si>
  <si>
    <t xml:space="preserve">60 min </t>
  </si>
  <si>
    <t>Techniczny TAC-WAZA</t>
  </si>
  <si>
    <t>120 min</t>
  </si>
  <si>
    <t>Bieg – gimnastyka</t>
  </si>
  <si>
    <t>Nauczanie i doskonalenie NE-WAZA</t>
  </si>
  <si>
    <t>120 min.</t>
  </si>
  <si>
    <t xml:space="preserve">Nauczanie i doskonalenie TAC-WAZA </t>
  </si>
  <si>
    <t>Brak</t>
  </si>
  <si>
    <t>Randorii</t>
  </si>
  <si>
    <t>Sprawdzian NE-WAZA</t>
  </si>
  <si>
    <t>Sprawdzian TAC-WAZA</t>
  </si>
  <si>
    <t>Gimnastyka -bieg</t>
  </si>
  <si>
    <t>Wykwaterowanie</t>
  </si>
  <si>
    <t>8.</t>
  </si>
  <si>
    <t>9.</t>
  </si>
  <si>
    <t>10.</t>
  </si>
  <si>
    <t>11.</t>
  </si>
  <si>
    <t>12.</t>
  </si>
  <si>
    <t>13.</t>
  </si>
  <si>
    <t>14.</t>
  </si>
  <si>
    <t xml:space="preserve">KRÓTKI OPIS SPOSOBU REALIZACJI ZAJĘĆ SZKOLENIOWYCH </t>
  </si>
  <si>
    <t xml:space="preserve">Zajęcia w terenie 20% pozostałe 80% szkolenie na macie – sprawdziany kondycyjno-sprawnościowe </t>
  </si>
  <si>
    <t>Opracował:</t>
  </si>
  <si>
    <t>Data złożenia</t>
  </si>
  <si>
    <t>Akceptował
Trener Metodyk WZMS</t>
  </si>
  <si>
    <t>Zatwierdził 
Kierownik Wyszkolenia</t>
  </si>
  <si>
    <t>Proszę uzupełniać tylko białe pola - pola szare wypełnią się automatycznie po wypełnieniu preliminarza!!!</t>
  </si>
  <si>
    <t>Wybierz</t>
  </si>
  <si>
    <t>Kierownik:</t>
  </si>
  <si>
    <t>O</t>
  </si>
  <si>
    <t>K</t>
  </si>
  <si>
    <t>Numer</t>
  </si>
  <si>
    <t>Numer akcji:</t>
  </si>
  <si>
    <t>/</t>
  </si>
  <si>
    <t>Kadra trenerska:</t>
  </si>
  <si>
    <t>L.p.</t>
  </si>
  <si>
    <t>Imię i nazwisko</t>
  </si>
  <si>
    <t>Ilość trenerów:</t>
  </si>
  <si>
    <t>Spis zawodników</t>
  </si>
  <si>
    <t>Akcja</t>
  </si>
  <si>
    <t>Uczestnictwo w zajęciach</t>
  </si>
  <si>
    <t>Lp</t>
  </si>
  <si>
    <t>Rocznik</t>
  </si>
  <si>
    <t>Konkurencja</t>
  </si>
  <si>
    <t>Kadra</t>
  </si>
  <si>
    <t>T</t>
  </si>
  <si>
    <t>TAK</t>
  </si>
  <si>
    <t>N</t>
  </si>
  <si>
    <t>C</t>
  </si>
  <si>
    <t>REZERWA</t>
  </si>
  <si>
    <t>Wyniki sprawdzianów i testów</t>
  </si>
  <si>
    <t>PRZYJMUJĘ DO WIADOMOŚCI</t>
  </si>
  <si>
    <t>załącznik do regulaminu</t>
  </si>
  <si>
    <t>Czytelny podpis</t>
  </si>
  <si>
    <t>……………………………………………</t>
  </si>
  <si>
    <t>UWAGA! TEN ARKUSZ SŁUŻY TYLKO I WYŁĄCZNIE DO WYDRUKU REGULAMINÓW!!!</t>
  </si>
  <si>
    <t>PO UZUPEŁNIENIU NAZWISK NA LIŚCIE OBECNOŚCI - NALEŻY WYDRUKOWAĆ NINIEJSZE ARKUSZE I POPROSIĆ ZAWODNIKÓW O ZAAKCEPTOWANIE REGULAMINU SWOIM PODPISEM W PRAWEJ KOLUMNIE PRZY DANYM NAZWISKU</t>
  </si>
  <si>
    <t>Sczegółowy program zajęć z rozbiciem na poszczególne treningi</t>
  </si>
  <si>
    <t>Data</t>
  </si>
  <si>
    <t>Treningi</t>
  </si>
  <si>
    <t>Przyjazd i zakwaterowanie</t>
  </si>
  <si>
    <t xml:space="preserve">Spotkanie organizacyjne </t>
  </si>
  <si>
    <t>Technika TACHI-WAZA</t>
  </si>
  <si>
    <t>Trening biegowy w terenie</t>
  </si>
  <si>
    <t>Trening na macie NE-WAZA</t>
  </si>
  <si>
    <t>Trening na macie TACHI-WAZA</t>
  </si>
  <si>
    <t>Gimnastyka ogólnorozwojowa</t>
  </si>
  <si>
    <t>Sprawdzian zasobu technik zawodników</t>
  </si>
  <si>
    <t>Dziennik zajęć</t>
  </si>
  <si>
    <t>Godzina od do</t>
  </si>
  <si>
    <t>Trening</t>
  </si>
  <si>
    <t>Podpis</t>
  </si>
  <si>
    <t>……………………………………..
Podpis trenera</t>
  </si>
  <si>
    <t>………………………..
Akceptował</t>
  </si>
  <si>
    <t>………………………..
Zatwierdził</t>
  </si>
  <si>
    <t xml:space="preserve">60-791 Poznań, ul. Reymonta 35, tel. 618 690 453 (WZMS)      </t>
  </si>
  <si>
    <t>……………….[potwierdzenie z miejsca pobytu]……………..</t>
  </si>
  <si>
    <t>POTWIERDZENIE UDZIAŁU ZAWODNIKÓW W ZGRUPOWANIU / KONSULTACJI</t>
  </si>
  <si>
    <r>
      <t xml:space="preserve">UWAGA: Wykazujemy wszystkie osoby korzystające ze świadczeń (zawodnicy + </t>
    </r>
    <r>
      <rPr>
        <b/>
        <sz val="12"/>
        <color indexed="10"/>
        <rFont val="Times New Roman"/>
        <family val="1"/>
      </rPr>
      <t>trenerzy</t>
    </r>
    <r>
      <rPr>
        <b/>
        <sz val="12"/>
        <color indexed="8"/>
        <rFont val="Times New Roman"/>
        <family val="1"/>
      </rPr>
      <t xml:space="preserve">)UWAGA: Wykazujemy wszystkie osoby korzystające ze świadczeń (zawodnicy + </t>
    </r>
    <r>
      <rPr>
        <b/>
        <sz val="12"/>
        <color indexed="10"/>
        <rFont val="Times New Roman"/>
        <family val="1"/>
      </rPr>
      <t>trenerzy</t>
    </r>
    <r>
      <rPr>
        <b/>
        <sz val="12"/>
        <color indexed="8"/>
        <rFont val="Times New Roman"/>
        <family val="1"/>
      </rPr>
      <t xml:space="preserve">)UWAGA: Wykazujemy wszystkie osoby korzystające ze świadczeń (zawodnicy + </t>
    </r>
    <r>
      <rPr>
        <b/>
        <sz val="12"/>
        <color indexed="10"/>
        <rFont val="Times New Roman"/>
        <family val="1"/>
      </rPr>
      <t>trenerzy</t>
    </r>
    <r>
      <rPr>
        <b/>
        <sz val="12"/>
        <color indexed="8"/>
        <rFont val="Times New Roman"/>
        <family val="1"/>
      </rPr>
      <t>)</t>
    </r>
  </si>
  <si>
    <t>Nr zawodnika</t>
  </si>
  <si>
    <t>Rok ur.</t>
  </si>
  <si>
    <t>Liczba dni pobytu</t>
  </si>
  <si>
    <t>Licznik</t>
  </si>
  <si>
    <t>Jeżeli</t>
  </si>
  <si>
    <t>………………………………..</t>
  </si>
  <si>
    <t>rez.</t>
  </si>
  <si>
    <t>tr.</t>
  </si>
  <si>
    <t>Marian Tałaj</t>
  </si>
  <si>
    <t>Trener współpracujący z kadrą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</si>
  <si>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</si>
  <si>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</si>
  <si>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</si>
  <si>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</si>
  <si>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</si>
  <si>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</si>
  <si>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</si>
  <si>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</si>
  <si>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</si>
  <si>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</si>
  <si>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</si>
  <si>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</si>
  <si>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</si>
  <si>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</si>
  <si>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</si>
  <si>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</si>
  <si>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Zawodnicy posiadają aktualne badania lekarskie i nr PESEL ……………………………………………………..</t>
  </si>
  <si>
    <t>Razem osób: …………………</t>
  </si>
  <si>
    <t>podpis trenera koordynatora</t>
  </si>
  <si>
    <t>Razem osobodni: …………………</t>
  </si>
  <si>
    <t xml:space="preserve">Szkolenie Uzdolnionych Juniorów </t>
  </si>
  <si>
    <t xml:space="preserve">60-791 Poznań ul. Reymonta 35  tel/fax 8662-514                  </t>
  </si>
  <si>
    <t>Nr. zawodnika</t>
  </si>
  <si>
    <t>R. ur.</t>
  </si>
  <si>
    <t>Ilość dni pobytu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</si>
  <si>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</si>
  <si>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</si>
  <si>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</si>
  <si>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</si>
  <si>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</si>
  <si>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</si>
  <si>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</si>
  <si>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</si>
  <si>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</si>
  <si>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</si>
  <si>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</si>
  <si>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</si>
  <si>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</si>
  <si>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</si>
  <si>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</si>
  <si>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</si>
  <si>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</si>
  <si>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</si>
  <si>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</si>
  <si>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</si>
  <si>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</si>
  <si>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</si>
  <si>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</si>
  <si>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</si>
  <si>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</si>
  <si>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</si>
  <si>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</si>
  <si>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</si>
  <si>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</si>
  <si>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</si>
  <si>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</si>
  <si>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</si>
  <si>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</si>
  <si>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</si>
  <si>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</si>
  <si>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</si>
  <si>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</si>
  <si>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</si>
  <si>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</si>
  <si>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</si>
  <si>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</si>
  <si>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</si>
  <si>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</si>
  <si>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</si>
  <si>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</si>
  <si>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</si>
  <si>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</si>
  <si>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</si>
  <si>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</si>
  <si>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</si>
  <si>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</si>
  <si>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</si>
  <si>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</si>
  <si>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</si>
  <si>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</si>
  <si>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</si>
  <si>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</si>
  <si>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</si>
  <si>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</si>
  <si>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</si>
  <si>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</si>
  <si>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</si>
  <si>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</si>
  <si>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</si>
  <si>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</si>
  <si>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</si>
  <si>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</si>
  <si>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</si>
  <si>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</si>
  <si>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</si>
  <si>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</si>
  <si>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</si>
  <si>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</si>
  <si>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</si>
  <si>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</si>
  <si>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</si>
  <si>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</si>
  <si>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</si>
  <si>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</si>
  <si>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</si>
  <si>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</si>
  <si>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</si>
  <si>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</si>
  <si>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</si>
  <si>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</si>
  <si>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</si>
  <si>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</si>
  <si>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</si>
  <si>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</si>
  <si>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</si>
  <si>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ZESTAWIENIE KOSZTÓW</t>
  </si>
  <si>
    <t>JUNIOR MŁODSZY</t>
  </si>
  <si>
    <t>zadania zleconego nr</t>
  </si>
  <si>
    <t>[wpisz nr]</t>
  </si>
  <si>
    <t>Data od</t>
  </si>
  <si>
    <t>Dycyplina:</t>
  </si>
  <si>
    <t>Data do</t>
  </si>
  <si>
    <t>dd</t>
  </si>
  <si>
    <t>mm</t>
  </si>
  <si>
    <t>rrrr</t>
  </si>
  <si>
    <t>Termin i miejsce :</t>
  </si>
  <si>
    <t>od</t>
  </si>
  <si>
    <t>do</t>
  </si>
  <si>
    <t>Roznica</t>
  </si>
  <si>
    <t>L.p</t>
  </si>
  <si>
    <t>Wyszczególnienie</t>
  </si>
  <si>
    <t>Dane</t>
  </si>
  <si>
    <t>Plus1</t>
  </si>
  <si>
    <t>Planowane</t>
  </si>
  <si>
    <t>Wykonane</t>
  </si>
  <si>
    <t>I</t>
  </si>
  <si>
    <t>CZEŚĆ RZECZOWA</t>
  </si>
  <si>
    <t>1/</t>
  </si>
  <si>
    <t>Czas trwania zadania zleconego (liczba dni)</t>
  </si>
  <si>
    <t>2/</t>
  </si>
  <si>
    <t>Liczba zawodników/czek</t>
  </si>
  <si>
    <t>liczba osób towarzyszących</t>
  </si>
  <si>
    <t>Ilość osobodni (dni x zawodnicy)</t>
  </si>
  <si>
    <t>II</t>
  </si>
  <si>
    <t>CZEŚC FINANSOWA</t>
  </si>
  <si>
    <t>Koszty [zł]</t>
  </si>
  <si>
    <t>planowane</t>
  </si>
  <si>
    <t>wykonane</t>
  </si>
  <si>
    <t>zużecie materiałów i energii</t>
  </si>
  <si>
    <t>w tym:</t>
  </si>
  <si>
    <t>Zmiana</t>
  </si>
  <si>
    <t>sprzet i urządzenia sportowe (piłeczki, lotki, itp.)</t>
  </si>
  <si>
    <t>Zmiana pow. 10%</t>
  </si>
  <si>
    <t>leki, odżywki, paliwo</t>
  </si>
  <si>
    <t>Usługi obce: taxi, karetka pogotowia itp..</t>
  </si>
  <si>
    <t>3/</t>
  </si>
  <si>
    <t>Wyżywienie i zakwaterowanie</t>
  </si>
  <si>
    <t>4/</t>
  </si>
  <si>
    <t>Bezosobowy fundusz płac, w tym:</t>
  </si>
  <si>
    <t>a)</t>
  </si>
  <si>
    <t>umowy-zlecenia</t>
  </si>
  <si>
    <t>b)</t>
  </si>
  <si>
    <t>rachunki (za wykonane czynności)</t>
  </si>
  <si>
    <t>5/</t>
  </si>
  <si>
    <t xml:space="preserve">6/ </t>
  </si>
  <si>
    <t>Pozostałe koszty, w tym:</t>
  </si>
  <si>
    <t>podróże służbowe krajowe PKS PKP</t>
  </si>
  <si>
    <t>przejazdy trenerów</t>
  </si>
  <si>
    <t>c)</t>
  </si>
  <si>
    <t>d)</t>
  </si>
  <si>
    <t>narzuty ZUS</t>
  </si>
  <si>
    <t>e)</t>
  </si>
  <si>
    <t>III</t>
  </si>
  <si>
    <t>RAZEM KOSZTY ZADANIA</t>
  </si>
  <si>
    <t>PLANOWANE</t>
  </si>
  <si>
    <t>WYKONANE</t>
  </si>
  <si>
    <t>Koszty jednostkowe na zawodnika (stawka)</t>
  </si>
  <si>
    <t>Płace w stawce na 1 zawodnika:</t>
  </si>
  <si>
    <t>Uwagi do rozliczenia akcji: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</si>
</sst>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GENERAL"/>
    <numFmt numFmtId="166" formatCode="\ #,##0.00&quot; zł &quot;;\-#,##0.00&quot; zł &quot;;&quot; -&quot;#&quot; zł &quot;;@\ "/>
    <numFmt numFmtId="167" formatCode="YYYY\-MM\-DD"/>
    <numFmt numFmtId="168" formatCode="@"/>
    <numFmt numFmtId="169" formatCode="#,##0"/>
    <numFmt numFmtId="170" formatCode="GENERAL"/>
    <numFmt numFmtId="171" formatCode="D/MM/YYYY"/>
    <numFmt numFmtId="172" formatCode="HH:MM:SS"/>
    <numFmt numFmtId="173" formatCode="DD\-MMM"/>
    <numFmt numFmtId="174" formatCode="0%"/>
  </numFmts>
  <fonts count="56">
    <font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2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4"/>
      <color indexed="8"/>
      <name val="Times New Roman"/>
      <family val="1"/>
    </font>
    <font>
      <b/>
      <sz val="14"/>
      <color indexed="17"/>
      <name val="Times New Roman"/>
      <family val="1"/>
    </font>
    <font>
      <sz val="12"/>
      <color indexed="17"/>
      <name val="Times New Roman"/>
      <family val="1"/>
    </font>
    <font>
      <sz val="9"/>
      <color indexed="8"/>
      <name val="Czcionka tekstu podstawowego"/>
      <family val="2"/>
    </font>
    <font>
      <b/>
      <sz val="15"/>
      <color indexed="8"/>
      <name val="Times New Roman"/>
      <family val="1"/>
    </font>
    <font>
      <sz val="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4"/>
      <color indexed="8"/>
      <name val="Times New Roman"/>
      <family val="1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b/>
      <sz val="18"/>
      <color indexed="8"/>
      <name val="Times New Roman"/>
      <family val="1"/>
    </font>
    <font>
      <b/>
      <sz val="11"/>
      <color indexed="57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20"/>
      <color indexed="8"/>
      <name val="Czcionka tekstu podstawowego"/>
      <family val="2"/>
    </font>
    <font>
      <sz val="8"/>
      <color indexed="8"/>
      <name val="Times New Roman"/>
      <family val="1"/>
    </font>
    <font>
      <sz val="16"/>
      <color indexed="8"/>
      <name val="Czcionka tekstu podstawowego"/>
      <family val="2"/>
    </font>
    <font>
      <sz val="14"/>
      <color indexed="8"/>
      <name val="Czcionka tekstu podstawowego"/>
      <family val="2"/>
    </font>
    <font>
      <b/>
      <sz val="2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b/>
      <sz val="11"/>
      <color indexed="8"/>
      <name val="Calibri"/>
      <family val="2"/>
    </font>
    <font>
      <b/>
      <sz val="10"/>
      <color indexed="8"/>
      <name val="Czcionka tekstu podstawowego"/>
      <family val="0"/>
    </font>
    <font>
      <b/>
      <sz val="28"/>
      <color indexed="10"/>
      <name val="Czcionka tekstu podstawowego"/>
      <family val="0"/>
    </font>
    <font>
      <b/>
      <sz val="24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8"/>
      <color indexed="10"/>
      <name val="Czcionka tekstu podstawowego"/>
      <family val="0"/>
    </font>
    <font>
      <b/>
      <sz val="12"/>
      <color indexed="10"/>
      <name val="Times New Roman"/>
      <family val="1"/>
    </font>
    <font>
      <sz val="17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16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2"/>
      <color indexed="8"/>
      <name val="Arial CE"/>
      <family val="2"/>
    </font>
    <font>
      <sz val="8"/>
      <color indexed="55"/>
      <name val="Czcionka tekstu podstawowego"/>
      <family val="2"/>
    </font>
    <font>
      <sz val="11"/>
      <color indexed="55"/>
      <name val="Czcionka tekstu podstawowego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44"/>
      </right>
      <top style="thin">
        <color indexed="8"/>
      </top>
      <bottom style="thin">
        <color indexed="8"/>
      </bottom>
    </border>
    <border>
      <left style="thin">
        <color indexed="44"/>
      </left>
      <right style="thin">
        <color indexed="44"/>
      </right>
      <top style="thin">
        <color indexed="8"/>
      </top>
      <bottom style="thin">
        <color indexed="8"/>
      </bottom>
    </border>
    <border>
      <left style="thin">
        <color indexed="44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44"/>
      </right>
      <top style="thin">
        <color indexed="8"/>
      </top>
      <bottom style="thin">
        <color indexed="8"/>
      </bottom>
    </border>
    <border>
      <left style="thin">
        <color indexed="44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2" fillId="0" borderId="0">
      <alignment/>
      <protection/>
    </xf>
    <xf numFmtId="42" fontId="0" fillId="0" borderId="0" applyFill="0" applyBorder="0" applyAlignment="0" applyProtection="0"/>
    <xf numFmtId="174" fontId="2" fillId="0" borderId="0">
      <alignment/>
      <protection/>
    </xf>
    <xf numFmtId="164" fontId="1" fillId="0" borderId="0">
      <alignment/>
      <protection/>
    </xf>
    <xf numFmtId="166" fontId="2" fillId="0" borderId="0">
      <alignment/>
      <protection/>
    </xf>
    <xf numFmtId="164" fontId="2" fillId="0" borderId="0">
      <alignment/>
      <protection/>
    </xf>
  </cellStyleXfs>
  <cellXfs count="422">
    <xf numFmtId="164" fontId="0" fillId="0" borderId="0" xfId="0" applyAlignment="1">
      <alignment/>
    </xf>
    <xf numFmtId="164" fontId="2" fillId="2" borderId="0" xfId="22" applyFill="1">
      <alignment/>
      <protection/>
    </xf>
    <xf numFmtId="164" fontId="3" fillId="2" borderId="1" xfId="22" applyFont="1" applyFill="1" applyBorder="1" applyAlignment="1">
      <alignment horizontal="center"/>
      <protection/>
    </xf>
    <xf numFmtId="164" fontId="2" fillId="2" borderId="0" xfId="22" applyFont="1" applyFill="1">
      <alignment/>
      <protection/>
    </xf>
    <xf numFmtId="164" fontId="4" fillId="2" borderId="2" xfId="22" applyFont="1" applyFill="1" applyBorder="1">
      <alignment/>
      <protection/>
    </xf>
    <xf numFmtId="164" fontId="5" fillId="0" borderId="0" xfId="22" applyFont="1" applyBorder="1" applyAlignment="1">
      <alignment horizontal="left" vertical="top"/>
      <protection/>
    </xf>
    <xf numFmtId="164" fontId="2" fillId="2" borderId="2" xfId="22" applyFill="1" applyBorder="1">
      <alignment/>
      <protection/>
    </xf>
    <xf numFmtId="164" fontId="5" fillId="2" borderId="3" xfId="22" applyFont="1" applyFill="1" applyBorder="1">
      <alignment/>
      <protection/>
    </xf>
    <xf numFmtId="164" fontId="6" fillId="3" borderId="2" xfId="22" applyFont="1" applyFill="1" applyBorder="1" applyAlignment="1">
      <alignment horizontal="right" vertical="center" wrapText="1"/>
      <protection/>
    </xf>
    <xf numFmtId="164" fontId="6" fillId="3" borderId="3" xfId="22" applyFont="1" applyFill="1" applyBorder="1" applyAlignment="1">
      <alignment horizontal="left" vertical="center" wrapText="1"/>
      <protection/>
    </xf>
    <xf numFmtId="164" fontId="7" fillId="0" borderId="0" xfId="22" applyFont="1" applyBorder="1" applyAlignment="1">
      <alignment horizontal="left" vertical="top" wrapText="1"/>
      <protection/>
    </xf>
    <xf numFmtId="164" fontId="2" fillId="2" borderId="4" xfId="22" applyFill="1" applyBorder="1">
      <alignment/>
      <protection/>
    </xf>
    <xf numFmtId="164" fontId="8" fillId="4" borderId="2" xfId="22" applyFont="1" applyFill="1" applyBorder="1" applyAlignment="1">
      <alignment horizontal="center" vertical="top" wrapText="1"/>
      <protection/>
    </xf>
    <xf numFmtId="164" fontId="8" fillId="4" borderId="2" xfId="22" applyFont="1" applyFill="1" applyBorder="1" applyAlignment="1">
      <alignment vertical="top"/>
      <protection/>
    </xf>
    <xf numFmtId="164" fontId="8" fillId="4" borderId="2" xfId="22" applyFont="1" applyFill="1" applyBorder="1" applyAlignment="1">
      <alignment vertical="center"/>
      <protection/>
    </xf>
    <xf numFmtId="164" fontId="2" fillId="4" borderId="2" xfId="22" applyFont="1" applyFill="1" applyBorder="1">
      <alignment/>
      <protection/>
    </xf>
    <xf numFmtId="164" fontId="2" fillId="4" borderId="3" xfId="22" applyFont="1" applyFill="1" applyBorder="1">
      <alignment/>
      <protection/>
    </xf>
    <xf numFmtId="164" fontId="9" fillId="2" borderId="0" xfId="22" applyFont="1" applyFill="1">
      <alignment/>
      <protection/>
    </xf>
    <xf numFmtId="164" fontId="10" fillId="2" borderId="0" xfId="22" applyFont="1" applyFill="1">
      <alignment/>
      <protection/>
    </xf>
    <xf numFmtId="164" fontId="7" fillId="2" borderId="0" xfId="22" applyFont="1" applyFill="1" applyBorder="1" applyAlignment="1">
      <alignment horizontal="right" vertical="center" wrapText="1"/>
      <protection/>
    </xf>
    <xf numFmtId="164" fontId="11" fillId="0" borderId="0" xfId="22" applyFont="1" applyBorder="1" applyAlignment="1">
      <alignment horizontal="left" vertical="top" wrapText="1"/>
      <protection/>
    </xf>
    <xf numFmtId="164" fontId="10" fillId="2" borderId="0" xfId="22" applyFont="1" applyFill="1" applyAlignment="1">
      <alignment horizontal="left"/>
      <protection/>
    </xf>
    <xf numFmtId="164" fontId="2" fillId="2" borderId="0" xfId="22" applyFont="1" applyFill="1">
      <alignment/>
      <protection/>
    </xf>
    <xf numFmtId="164" fontId="7" fillId="2" borderId="0" xfId="22" applyFont="1" applyFill="1" applyAlignment="1">
      <alignment vertical="center"/>
      <protection/>
    </xf>
    <xf numFmtId="164" fontId="7" fillId="2" borderId="0" xfId="22" applyFont="1" applyFill="1" applyAlignment="1">
      <alignment horizontal="right" vertical="center"/>
      <protection/>
    </xf>
    <xf numFmtId="164" fontId="12" fillId="2" borderId="0" xfId="22" applyFont="1" applyFill="1" applyBorder="1" applyAlignment="1">
      <alignment horizontal="center"/>
      <protection/>
    </xf>
    <xf numFmtId="164" fontId="13" fillId="2" borderId="2" xfId="22" applyFont="1" applyFill="1" applyBorder="1" applyAlignment="1">
      <alignment horizontal="center"/>
      <protection/>
    </xf>
    <xf numFmtId="164" fontId="2" fillId="5" borderId="0" xfId="22" applyFill="1" applyBorder="1" applyAlignment="1">
      <alignment horizontal="center"/>
      <protection/>
    </xf>
    <xf numFmtId="164" fontId="14" fillId="6" borderId="1" xfId="22" applyFont="1" applyFill="1" applyBorder="1" applyAlignment="1">
      <alignment horizontal="center" wrapText="1"/>
      <protection/>
    </xf>
    <xf numFmtId="164" fontId="14" fillId="2" borderId="1" xfId="22" applyFont="1" applyFill="1" applyBorder="1" applyAlignment="1" applyProtection="1">
      <alignment horizontal="center" wrapText="1"/>
      <protection locked="0"/>
    </xf>
    <xf numFmtId="164" fontId="14" fillId="7" borderId="1" xfId="22" applyFont="1" applyFill="1" applyBorder="1" applyAlignment="1">
      <alignment wrapText="1"/>
      <protection/>
    </xf>
    <xf numFmtId="164" fontId="15" fillId="6" borderId="5" xfId="22" applyFont="1" applyFill="1" applyBorder="1" applyAlignment="1">
      <alignment horizontal="center" wrapText="1"/>
      <protection/>
    </xf>
    <xf numFmtId="164" fontId="16" fillId="6" borderId="6" xfId="22" applyFont="1" applyFill="1" applyBorder="1" applyAlignment="1">
      <alignment horizontal="right" vertical="top" wrapText="1"/>
      <protection/>
    </xf>
    <xf numFmtId="164" fontId="14" fillId="2" borderId="3" xfId="22" applyNumberFormat="1" applyFont="1" applyFill="1" applyBorder="1" applyAlignment="1" applyProtection="1">
      <alignment horizontal="center" vertical="top" wrapText="1"/>
      <protection locked="0"/>
    </xf>
    <xf numFmtId="167" fontId="2" fillId="0" borderId="0" xfId="22" applyNumberFormat="1">
      <alignment/>
      <protection/>
    </xf>
    <xf numFmtId="164" fontId="14" fillId="6" borderId="0" xfId="22" applyFont="1" applyFill="1" applyBorder="1" applyAlignment="1">
      <alignment horizontal="center" wrapText="1"/>
      <protection/>
    </xf>
    <xf numFmtId="164" fontId="14" fillId="2" borderId="7" xfId="22" applyFont="1" applyFill="1" applyBorder="1" applyAlignment="1" applyProtection="1">
      <alignment horizontal="center" wrapText="1"/>
      <protection locked="0"/>
    </xf>
    <xf numFmtId="168" fontId="14" fillId="7" borderId="1" xfId="22" applyNumberFormat="1" applyFont="1" applyFill="1" applyBorder="1" applyAlignment="1">
      <alignment wrapText="1"/>
      <protection/>
    </xf>
    <xf numFmtId="164" fontId="5" fillId="0" borderId="0" xfId="22" applyFont="1">
      <alignment/>
      <protection/>
    </xf>
    <xf numFmtId="164" fontId="14" fillId="2" borderId="8" xfId="22" applyFont="1" applyFill="1" applyBorder="1" applyAlignment="1" applyProtection="1">
      <alignment horizontal="center" wrapText="1"/>
      <protection locked="0"/>
    </xf>
    <xf numFmtId="164" fontId="14" fillId="2" borderId="3" xfId="22" applyFont="1" applyFill="1" applyBorder="1" applyAlignment="1" applyProtection="1">
      <alignment horizontal="center" vertical="top" wrapText="1"/>
      <protection locked="0"/>
    </xf>
    <xf numFmtId="164" fontId="2" fillId="0" borderId="9" xfId="22" applyBorder="1" applyAlignment="1">
      <alignment horizontal="center" vertical="center" wrapText="1"/>
      <protection/>
    </xf>
    <xf numFmtId="164" fontId="11" fillId="0" borderId="10" xfId="22" applyFont="1" applyBorder="1" applyAlignment="1">
      <alignment horizontal="left" vertical="center" textRotation="255" wrapText="1"/>
      <protection/>
    </xf>
    <xf numFmtId="164" fontId="2" fillId="0" borderId="0" xfId="22" applyBorder="1" applyAlignment="1">
      <alignment vertical="center" wrapText="1"/>
      <protection/>
    </xf>
    <xf numFmtId="164" fontId="14" fillId="6" borderId="11" xfId="22" applyFont="1" applyFill="1" applyBorder="1" applyAlignment="1">
      <alignment horizontal="center" wrapText="1"/>
      <protection/>
    </xf>
    <xf numFmtId="169" fontId="14" fillId="2" borderId="12" xfId="22" applyNumberFormat="1" applyFont="1" applyFill="1" applyBorder="1" applyAlignment="1" applyProtection="1">
      <alignment horizontal="center" wrapText="1"/>
      <protection locked="0"/>
    </xf>
    <xf numFmtId="164" fontId="6" fillId="7" borderId="13" xfId="22" applyFont="1" applyFill="1" applyBorder="1" applyAlignment="1">
      <alignment horizontal="center" wrapText="1"/>
      <protection/>
    </xf>
    <xf numFmtId="164" fontId="16" fillId="6" borderId="14" xfId="22" applyFont="1" applyFill="1" applyBorder="1" applyAlignment="1">
      <alignment horizontal="right" vertical="top" wrapText="1"/>
      <protection/>
    </xf>
    <xf numFmtId="164" fontId="6" fillId="3" borderId="14" xfId="22" applyFont="1" applyFill="1" applyBorder="1" applyAlignment="1">
      <alignment horizontal="center" wrapText="1"/>
      <protection/>
    </xf>
    <xf numFmtId="164" fontId="16" fillId="8" borderId="15" xfId="22" applyFont="1" applyFill="1" applyBorder="1" applyAlignment="1">
      <alignment wrapText="1"/>
      <protection/>
    </xf>
    <xf numFmtId="164" fontId="16" fillId="8" borderId="16" xfId="22" applyFont="1" applyFill="1" applyBorder="1" applyAlignment="1">
      <alignment wrapText="1"/>
      <protection/>
    </xf>
    <xf numFmtId="164" fontId="16" fillId="8" borderId="17" xfId="22" applyFont="1" applyFill="1" applyBorder="1" applyAlignment="1">
      <alignment horizontal="center" wrapText="1"/>
      <protection/>
    </xf>
    <xf numFmtId="164" fontId="16" fillId="8" borderId="18" xfId="22" applyFont="1" applyFill="1" applyBorder="1" applyAlignment="1">
      <alignment horizontal="center" wrapText="1"/>
      <protection/>
    </xf>
    <xf numFmtId="164" fontId="17" fillId="8" borderId="18" xfId="22" applyFont="1" applyFill="1" applyBorder="1" applyAlignment="1">
      <alignment horizontal="center" wrapText="1"/>
      <protection/>
    </xf>
    <xf numFmtId="164" fontId="17" fillId="8" borderId="19" xfId="22" applyFont="1" applyFill="1" applyBorder="1" applyAlignment="1">
      <alignment horizontal="center" wrapText="1"/>
      <protection/>
    </xf>
    <xf numFmtId="164" fontId="18" fillId="3" borderId="20" xfId="22" applyFont="1" applyFill="1" applyBorder="1" applyAlignment="1">
      <alignment horizontal="left" wrapText="1"/>
      <protection/>
    </xf>
    <xf numFmtId="164" fontId="18" fillId="3" borderId="21" xfId="22" applyFont="1" applyFill="1" applyBorder="1" applyAlignment="1">
      <alignment wrapText="1"/>
      <protection/>
    </xf>
    <xf numFmtId="164" fontId="19" fillId="2" borderId="22" xfId="22" applyFont="1" applyFill="1" applyBorder="1" applyAlignment="1" applyProtection="1">
      <alignment horizontal="center" vertical="center" wrapText="1"/>
      <protection locked="0"/>
    </xf>
    <xf numFmtId="166" fontId="19" fillId="2" borderId="22" xfId="17" applyFont="1" applyFill="1" applyBorder="1" applyAlignment="1" applyProtection="1">
      <alignment horizontal="center" vertical="center" wrapText="1"/>
      <protection locked="0"/>
    </xf>
    <xf numFmtId="166" fontId="19" fillId="2" borderId="23" xfId="17" applyFont="1" applyFill="1" applyBorder="1" applyAlignment="1" applyProtection="1">
      <alignment horizontal="center" vertical="center" wrapText="1"/>
      <protection locked="0"/>
    </xf>
    <xf numFmtId="164" fontId="18" fillId="3" borderId="24" xfId="22" applyFont="1" applyFill="1" applyBorder="1" applyAlignment="1">
      <alignment wrapText="1"/>
      <protection/>
    </xf>
    <xf numFmtId="164" fontId="19" fillId="2" borderId="25" xfId="22" applyFont="1" applyFill="1" applyBorder="1" applyAlignment="1" applyProtection="1">
      <alignment horizontal="center" vertical="center" wrapText="1"/>
      <protection locked="0"/>
    </xf>
    <xf numFmtId="166" fontId="19" fillId="2" borderId="25" xfId="17" applyFont="1" applyFill="1" applyBorder="1" applyAlignment="1" applyProtection="1">
      <alignment horizontal="center" vertical="center" wrapText="1"/>
      <protection locked="0"/>
    </xf>
    <xf numFmtId="166" fontId="19" fillId="2" borderId="19" xfId="17" applyFont="1" applyFill="1" applyBorder="1" applyAlignment="1" applyProtection="1">
      <alignment horizontal="center" vertical="center" wrapText="1"/>
      <protection locked="0"/>
    </xf>
    <xf numFmtId="164" fontId="11" fillId="0" borderId="0" xfId="22" applyFont="1" applyBorder="1" applyAlignment="1">
      <alignment horizontal="left" vertical="center" textRotation="255" wrapText="1"/>
      <protection/>
    </xf>
    <xf numFmtId="164" fontId="18" fillId="6" borderId="20" xfId="22" applyFont="1" applyFill="1" applyBorder="1" applyAlignment="1">
      <alignment horizontal="left" wrapText="1"/>
      <protection/>
    </xf>
    <xf numFmtId="164" fontId="18" fillId="6" borderId="21" xfId="22" applyFont="1" applyFill="1" applyBorder="1" applyAlignment="1">
      <alignment wrapText="1"/>
      <protection/>
    </xf>
    <xf numFmtId="164" fontId="19" fillId="0" borderId="22" xfId="22" applyFont="1" applyFill="1" applyBorder="1" applyAlignment="1">
      <alignment horizontal="center" vertical="center" wrapText="1"/>
      <protection/>
    </xf>
    <xf numFmtId="164" fontId="18" fillId="6" borderId="24" xfId="22" applyFont="1" applyFill="1" applyBorder="1" applyAlignment="1">
      <alignment wrapText="1"/>
      <protection/>
    </xf>
    <xf numFmtId="164" fontId="18" fillId="3" borderId="26" xfId="22" applyFont="1" applyFill="1" applyBorder="1" applyAlignment="1">
      <alignment wrapText="1"/>
      <protection/>
    </xf>
    <xf numFmtId="164" fontId="19" fillId="2" borderId="27" xfId="22" applyFont="1" applyFill="1" applyBorder="1" applyAlignment="1" applyProtection="1">
      <alignment horizontal="center" vertical="center" wrapText="1"/>
      <protection locked="0"/>
    </xf>
    <xf numFmtId="166" fontId="19" fillId="2" borderId="27" xfId="17" applyFont="1" applyFill="1" applyBorder="1" applyAlignment="1" applyProtection="1">
      <alignment horizontal="center" vertical="center" wrapText="1"/>
      <protection locked="0"/>
    </xf>
    <xf numFmtId="166" fontId="19" fillId="2" borderId="26" xfId="17" applyFont="1" applyFill="1" applyBorder="1" applyAlignment="1" applyProtection="1">
      <alignment horizontal="center" vertical="center" wrapText="1"/>
      <protection locked="0"/>
    </xf>
    <xf numFmtId="166" fontId="19" fillId="2" borderId="28" xfId="17" applyFont="1" applyFill="1" applyBorder="1" applyAlignment="1" applyProtection="1">
      <alignment horizontal="center" vertical="center" wrapText="1"/>
      <protection locked="0"/>
    </xf>
    <xf numFmtId="164" fontId="18" fillId="2" borderId="29" xfId="22" applyFont="1" applyFill="1" applyBorder="1" applyAlignment="1" applyProtection="1">
      <alignment wrapText="1"/>
      <protection locked="0"/>
    </xf>
    <xf numFmtId="166" fontId="19" fillId="0" borderId="22" xfId="17" applyFont="1" applyFill="1" applyBorder="1" applyAlignment="1" applyProtection="1">
      <alignment horizontal="center" vertical="center" wrapText="1"/>
      <protection/>
    </xf>
    <xf numFmtId="164" fontId="18" fillId="6" borderId="30" xfId="22" applyFont="1" applyFill="1" applyBorder="1" applyAlignment="1">
      <alignment horizontal="left" wrapText="1"/>
      <protection/>
    </xf>
    <xf numFmtId="164" fontId="20" fillId="2" borderId="21" xfId="22" applyFont="1" applyFill="1" applyBorder="1" applyAlignment="1" applyProtection="1">
      <alignment horizontal="left" vertical="center" wrapText="1"/>
      <protection locked="0"/>
    </xf>
    <xf numFmtId="166" fontId="20" fillId="2" borderId="22" xfId="17" applyFont="1" applyFill="1" applyBorder="1" applyAlignment="1" applyProtection="1">
      <alignment horizontal="center" vertical="center" wrapText="1"/>
      <protection locked="0"/>
    </xf>
    <xf numFmtId="166" fontId="20" fillId="2" borderId="23" xfId="17" applyFont="1" applyFill="1" applyBorder="1" applyAlignment="1" applyProtection="1">
      <alignment horizontal="center" vertical="center" wrapText="1"/>
      <protection locked="0"/>
    </xf>
    <xf numFmtId="164" fontId="18" fillId="3" borderId="0" xfId="22" applyFont="1" applyFill="1" applyBorder="1" applyAlignment="1">
      <alignment horizontal="left" wrapText="1"/>
      <protection/>
    </xf>
    <xf numFmtId="164" fontId="18" fillId="3" borderId="30" xfId="22" applyFont="1" applyFill="1" applyBorder="1" applyAlignment="1">
      <alignment horizontal="left" wrapText="1"/>
      <protection/>
    </xf>
    <xf numFmtId="164" fontId="20" fillId="2" borderId="31" xfId="22" applyFont="1" applyFill="1" applyBorder="1" applyAlignment="1" applyProtection="1">
      <alignment horizontal="left" vertical="center" wrapText="1"/>
      <protection locked="0"/>
    </xf>
    <xf numFmtId="166" fontId="20" fillId="2" borderId="9" xfId="17" applyFont="1" applyFill="1" applyBorder="1" applyAlignment="1" applyProtection="1">
      <alignment horizontal="center" vertical="center" wrapText="1"/>
      <protection locked="0"/>
    </xf>
    <xf numFmtId="166" fontId="20" fillId="2" borderId="32" xfId="17" applyFont="1" applyFill="1" applyBorder="1" applyAlignment="1" applyProtection="1">
      <alignment horizontal="center" vertical="center" wrapText="1"/>
      <protection locked="0"/>
    </xf>
    <xf numFmtId="164" fontId="18" fillId="6" borderId="15" xfId="22" applyFont="1" applyFill="1" applyBorder="1" applyAlignment="1">
      <alignment horizontal="left" wrapText="1"/>
      <protection/>
    </xf>
    <xf numFmtId="164" fontId="18" fillId="6" borderId="24" xfId="22" applyFont="1" applyFill="1" applyBorder="1" applyAlignment="1">
      <alignment horizontal="left" wrapText="1"/>
      <protection/>
    </xf>
    <xf numFmtId="164" fontId="20" fillId="2" borderId="24" xfId="22" applyFont="1" applyFill="1" applyBorder="1" applyAlignment="1" applyProtection="1">
      <alignment horizontal="left" vertical="center" wrapText="1"/>
      <protection locked="0"/>
    </xf>
    <xf numFmtId="166" fontId="20" fillId="2" borderId="25" xfId="17" applyFont="1" applyFill="1" applyBorder="1" applyAlignment="1" applyProtection="1">
      <alignment horizontal="center" vertical="center" wrapText="1"/>
      <protection locked="0"/>
    </xf>
    <xf numFmtId="166" fontId="20" fillId="2" borderId="19" xfId="17" applyFont="1" applyFill="1" applyBorder="1" applyAlignment="1" applyProtection="1">
      <alignment horizontal="center" vertical="center" wrapText="1"/>
      <protection locked="0"/>
    </xf>
    <xf numFmtId="164" fontId="18" fillId="3" borderId="0" xfId="22" applyFont="1" applyFill="1" applyBorder="1" applyAlignment="1">
      <alignment vertical="top" wrapText="1"/>
      <protection/>
    </xf>
    <xf numFmtId="164" fontId="18" fillId="3" borderId="33" xfId="22" applyFont="1" applyFill="1" applyBorder="1" applyAlignment="1">
      <alignment horizontal="right" wrapText="1"/>
      <protection/>
    </xf>
    <xf numFmtId="164" fontId="20" fillId="2" borderId="29" xfId="22" applyFont="1" applyFill="1" applyBorder="1" applyAlignment="1" applyProtection="1">
      <alignment horizontal="left" vertical="center" wrapText="1"/>
      <protection locked="0"/>
    </xf>
    <xf numFmtId="166" fontId="20" fillId="2" borderId="27" xfId="17" applyFont="1" applyFill="1" applyBorder="1" applyAlignment="1" applyProtection="1">
      <alignment horizontal="center" vertical="center" wrapText="1"/>
      <protection locked="0"/>
    </xf>
    <xf numFmtId="164" fontId="18" fillId="3" borderId="34" xfId="22" applyFont="1" applyFill="1" applyBorder="1" applyAlignment="1">
      <alignment horizontal="left" vertical="top" wrapText="1"/>
      <protection/>
    </xf>
    <xf numFmtId="164" fontId="18" fillId="6" borderId="20" xfId="22" applyFont="1" applyFill="1" applyBorder="1" applyAlignment="1">
      <alignment horizontal="left" vertical="top" wrapText="1"/>
      <protection/>
    </xf>
    <xf numFmtId="166" fontId="20" fillId="2" borderId="21" xfId="17" applyFont="1" applyFill="1" applyBorder="1" applyAlignment="1" applyProtection="1">
      <alignment horizontal="center" vertical="center" wrapText="1"/>
      <protection locked="0"/>
    </xf>
    <xf numFmtId="166" fontId="19" fillId="2" borderId="24" xfId="17" applyFont="1" applyFill="1" applyBorder="1" applyAlignment="1" applyProtection="1">
      <alignment horizontal="center" vertical="center" wrapText="1"/>
      <protection locked="0"/>
    </xf>
    <xf numFmtId="164" fontId="2" fillId="0" borderId="0" xfId="22" applyNumberFormat="1">
      <alignment/>
      <protection/>
    </xf>
    <xf numFmtId="164" fontId="0" fillId="0" borderId="0" xfId="0" applyAlignment="1">
      <alignment/>
    </xf>
    <xf numFmtId="164" fontId="20" fillId="0" borderId="35" xfId="22" applyFont="1" applyBorder="1" applyAlignment="1">
      <alignment horizontal="right" vertical="top" wrapText="1"/>
      <protection/>
    </xf>
    <xf numFmtId="166" fontId="20" fillId="3" borderId="22" xfId="17" applyFont="1" applyFill="1" applyBorder="1" applyAlignment="1" applyProtection="1">
      <alignment vertical="top" wrapText="1"/>
      <protection/>
    </xf>
    <xf numFmtId="166" fontId="17" fillId="3" borderId="22" xfId="17" applyFont="1" applyFill="1" applyBorder="1" applyAlignment="1" applyProtection="1">
      <alignment vertical="top" wrapText="1"/>
      <protection/>
    </xf>
    <xf numFmtId="166" fontId="17" fillId="3" borderId="36" xfId="17" applyFont="1" applyFill="1" applyBorder="1" applyAlignment="1" applyProtection="1">
      <alignment vertical="top" wrapText="1"/>
      <protection/>
    </xf>
    <xf numFmtId="164" fontId="19" fillId="0" borderId="37" xfId="22" applyFont="1" applyBorder="1" applyAlignment="1">
      <alignment horizontal="right" vertical="center" wrapText="1"/>
      <protection/>
    </xf>
    <xf numFmtId="164" fontId="19" fillId="0" borderId="9" xfId="22" applyFont="1" applyBorder="1" applyAlignment="1" applyProtection="1">
      <alignment horizontal="center" vertical="center" wrapText="1"/>
      <protection locked="0"/>
    </xf>
    <xf numFmtId="164" fontId="19" fillId="0" borderId="0" xfId="22" applyFont="1" applyBorder="1" applyAlignment="1">
      <alignment horizontal="right" vertical="center" wrapText="1"/>
      <protection/>
    </xf>
    <xf numFmtId="171" fontId="19" fillId="0" borderId="9" xfId="22" applyNumberFormat="1" applyFont="1" applyBorder="1" applyAlignment="1" applyProtection="1">
      <alignment horizontal="center" vertical="center" wrapText="1"/>
      <protection locked="0"/>
    </xf>
    <xf numFmtId="164" fontId="19" fillId="0" borderId="35" xfId="22" applyFont="1" applyBorder="1" applyAlignment="1">
      <alignment vertical="top" wrapText="1"/>
      <protection/>
    </xf>
    <xf numFmtId="164" fontId="21" fillId="0" borderId="35" xfId="22" applyFont="1" applyBorder="1" applyAlignment="1">
      <alignment vertical="top" wrapText="1"/>
      <protection/>
    </xf>
    <xf numFmtId="164" fontId="19" fillId="0" borderId="38" xfId="22" applyFont="1" applyBorder="1" applyAlignment="1">
      <alignment horizontal="right" vertical="top" wrapText="1"/>
      <protection/>
    </xf>
    <xf numFmtId="164" fontId="19" fillId="0" borderId="39" xfId="22" applyFont="1" applyBorder="1" applyAlignment="1">
      <alignment horizontal="right" vertical="center" wrapText="1"/>
      <protection/>
    </xf>
    <xf numFmtId="164" fontId="18" fillId="0" borderId="40" xfId="22" applyFont="1" applyBorder="1" applyAlignment="1">
      <alignment horizontal="right" vertical="center" wrapText="1"/>
      <protection/>
    </xf>
    <xf numFmtId="164" fontId="18" fillId="0" borderId="19" xfId="22" applyFont="1" applyBorder="1" applyAlignment="1">
      <alignment horizontal="center" wrapText="1"/>
      <protection/>
    </xf>
    <xf numFmtId="164" fontId="2" fillId="2" borderId="41" xfId="22" applyFill="1" applyBorder="1">
      <alignment/>
      <protection/>
    </xf>
    <xf numFmtId="164" fontId="6" fillId="0" borderId="0" xfId="22" applyFont="1" applyBorder="1" applyAlignment="1">
      <alignment horizontal="center" wrapText="1"/>
      <protection/>
    </xf>
    <xf numFmtId="164" fontId="6" fillId="0" borderId="42" xfId="22" applyFont="1" applyBorder="1" applyAlignment="1">
      <alignment horizontal="center" wrapText="1"/>
      <protection/>
    </xf>
    <xf numFmtId="164" fontId="22" fillId="0" borderId="0" xfId="22" applyFont="1" applyFill="1" applyBorder="1" applyAlignment="1">
      <alignment horizontal="center" vertical="top" wrapText="1"/>
      <protection/>
    </xf>
    <xf numFmtId="164" fontId="23" fillId="0" borderId="16" xfId="22" applyFont="1" applyBorder="1" applyAlignment="1">
      <alignment horizontal="center" vertical="top" wrapText="1"/>
      <protection/>
    </xf>
    <xf numFmtId="164" fontId="23" fillId="0" borderId="43" xfId="22" applyFont="1" applyBorder="1" applyAlignment="1">
      <alignment horizontal="center" vertical="top" wrapText="1"/>
      <protection/>
    </xf>
    <xf numFmtId="164" fontId="23" fillId="0" borderId="44" xfId="22" applyFont="1" applyBorder="1" applyAlignment="1">
      <alignment horizontal="center" vertical="top" wrapText="1"/>
      <protection/>
    </xf>
    <xf numFmtId="164" fontId="22" fillId="2" borderId="0" xfId="22" applyFont="1" applyFill="1" applyBorder="1" applyAlignment="1">
      <alignment horizontal="center" vertical="top" wrapText="1"/>
      <protection/>
    </xf>
    <xf numFmtId="164" fontId="20" fillId="8" borderId="45" xfId="22" applyFont="1" applyFill="1" applyBorder="1" applyAlignment="1">
      <alignment horizontal="left"/>
      <protection/>
    </xf>
    <xf numFmtId="164" fontId="20" fillId="8" borderId="1" xfId="22" applyFont="1" applyFill="1" applyBorder="1" applyAlignment="1">
      <alignment horizontal="center" vertical="center"/>
      <protection/>
    </xf>
    <xf numFmtId="164" fontId="2" fillId="2" borderId="37" xfId="22" applyFill="1" applyBorder="1">
      <alignment/>
      <protection/>
    </xf>
    <xf numFmtId="164" fontId="2" fillId="2" borderId="45" xfId="22" applyFill="1" applyBorder="1" applyAlignment="1" applyProtection="1">
      <alignment horizontal="left" vertical="top"/>
      <protection locked="0"/>
    </xf>
    <xf numFmtId="164" fontId="4" fillId="2" borderId="1" xfId="22" applyFont="1" applyFill="1" applyBorder="1" applyAlignment="1" applyProtection="1">
      <alignment horizontal="center" wrapText="1"/>
      <protection locked="0"/>
    </xf>
    <xf numFmtId="164" fontId="4" fillId="2" borderId="46" xfId="22" applyFont="1" applyFill="1" applyBorder="1">
      <alignment/>
      <protection/>
    </xf>
    <xf numFmtId="164" fontId="2" fillId="2" borderId="46" xfId="22" applyFill="1" applyBorder="1">
      <alignment/>
      <protection/>
    </xf>
    <xf numFmtId="164" fontId="20" fillId="8" borderId="1" xfId="22" applyFont="1" applyFill="1" applyBorder="1" applyAlignment="1">
      <alignment horizontal="left"/>
      <protection/>
    </xf>
    <xf numFmtId="164" fontId="2" fillId="2" borderId="1" xfId="22" applyFill="1" applyBorder="1" applyAlignment="1" applyProtection="1">
      <alignment horizontal="left" vertical="top"/>
      <protection locked="0"/>
    </xf>
    <xf numFmtId="164" fontId="2" fillId="2" borderId="1" xfId="22" applyFont="1" applyFill="1" applyBorder="1" applyAlignment="1">
      <alignment horizontal="center" vertical="center"/>
      <protection/>
    </xf>
    <xf numFmtId="164" fontId="2" fillId="4" borderId="47" xfId="22" applyFont="1" applyFill="1" applyBorder="1">
      <alignment/>
      <protection/>
    </xf>
    <xf numFmtId="164" fontId="2" fillId="4" borderId="48" xfId="22" applyFont="1" applyFill="1" applyBorder="1">
      <alignment/>
      <protection/>
    </xf>
    <xf numFmtId="164" fontId="8" fillId="4" borderId="48" xfId="22" applyFont="1" applyFill="1" applyBorder="1" applyAlignment="1">
      <alignment horizontal="right"/>
      <protection/>
    </xf>
    <xf numFmtId="164" fontId="6" fillId="4" borderId="32" xfId="22" applyFont="1" applyFill="1" applyBorder="1" applyAlignment="1">
      <alignment horizontal="right"/>
      <protection/>
    </xf>
    <xf numFmtId="164" fontId="24" fillId="9" borderId="1" xfId="22" applyFont="1" applyFill="1" applyBorder="1" applyAlignment="1">
      <alignment horizontal="left" vertical="center"/>
      <protection/>
    </xf>
    <xf numFmtId="164" fontId="21" fillId="2" borderId="0" xfId="22" applyFont="1" applyFill="1" applyBorder="1">
      <alignment/>
      <protection/>
    </xf>
    <xf numFmtId="164" fontId="2" fillId="2" borderId="0" xfId="22" applyFont="1" applyFill="1" applyBorder="1">
      <alignment/>
      <protection/>
    </xf>
    <xf numFmtId="164" fontId="8" fillId="2" borderId="0" xfId="22" applyFont="1" applyFill="1" applyBorder="1">
      <alignment/>
      <protection/>
    </xf>
    <xf numFmtId="164" fontId="6" fillId="2" borderId="0" xfId="22" applyFont="1" applyFill="1" applyBorder="1" applyAlignment="1">
      <alignment horizontal="center"/>
      <protection/>
    </xf>
    <xf numFmtId="164" fontId="12" fillId="2" borderId="2" xfId="22" applyFont="1" applyFill="1" applyBorder="1" applyAlignment="1">
      <alignment horizontal="center"/>
      <protection/>
    </xf>
    <xf numFmtId="164" fontId="8" fillId="3" borderId="1" xfId="22" applyFont="1" applyFill="1" applyBorder="1" applyAlignment="1">
      <alignment horizontal="center" wrapText="1"/>
      <protection/>
    </xf>
    <xf numFmtId="167" fontId="14" fillId="6" borderId="1" xfId="22" applyNumberFormat="1" applyFont="1" applyFill="1" applyBorder="1" applyAlignment="1">
      <alignment horizontal="center" wrapText="1"/>
      <protection/>
    </xf>
    <xf numFmtId="164" fontId="16" fillId="10" borderId="1" xfId="22" applyFont="1" applyFill="1" applyBorder="1" applyAlignment="1">
      <alignment horizontal="center" wrapText="1"/>
      <protection/>
    </xf>
    <xf numFmtId="164" fontId="20" fillId="10" borderId="1" xfId="22" applyFont="1" applyFill="1" applyBorder="1" applyAlignment="1">
      <alignment horizontal="center" wrapText="1"/>
      <protection/>
    </xf>
    <xf numFmtId="164" fontId="14" fillId="2" borderId="1" xfId="22" applyFont="1" applyFill="1" applyBorder="1" applyAlignment="1" applyProtection="1">
      <alignment horizontal="right" wrapText="1"/>
      <protection locked="0"/>
    </xf>
    <xf numFmtId="164" fontId="19" fillId="2" borderId="1" xfId="22" applyFont="1" applyFill="1" applyBorder="1" applyAlignment="1" applyProtection="1">
      <alignment horizontal="center" wrapText="1"/>
      <protection locked="0"/>
    </xf>
    <xf numFmtId="164" fontId="19" fillId="2" borderId="1" xfId="22" applyFont="1" applyFill="1" applyBorder="1" applyAlignment="1" applyProtection="1">
      <alignment horizontal="center" vertical="top" wrapText="1"/>
      <protection locked="0"/>
    </xf>
    <xf numFmtId="164" fontId="19" fillId="2" borderId="1" xfId="22" applyFont="1" applyFill="1" applyBorder="1" applyAlignment="1" applyProtection="1">
      <alignment vertical="top" wrapText="1"/>
      <protection locked="0"/>
    </xf>
    <xf numFmtId="164" fontId="2" fillId="2" borderId="4" xfId="22" applyFill="1" applyBorder="1" applyAlignment="1">
      <alignment horizontal="center"/>
      <protection/>
    </xf>
    <xf numFmtId="164" fontId="2" fillId="2" borderId="0" xfId="22" applyFill="1" applyAlignment="1">
      <alignment horizontal="center"/>
      <protection/>
    </xf>
    <xf numFmtId="164" fontId="0" fillId="0" borderId="0" xfId="0" applyAlignment="1">
      <alignment horizontal="center"/>
    </xf>
    <xf numFmtId="164" fontId="2" fillId="2" borderId="0" xfId="22" applyFill="1" applyBorder="1">
      <alignment/>
      <protection/>
    </xf>
    <xf numFmtId="164" fontId="14" fillId="2" borderId="0" xfId="22" applyFont="1" applyFill="1" applyBorder="1" applyAlignment="1">
      <alignment horizontal="center"/>
      <protection/>
    </xf>
    <xf numFmtId="164" fontId="2" fillId="2" borderId="0" xfId="22" applyFill="1" applyProtection="1">
      <alignment/>
      <protection locked="0"/>
    </xf>
    <xf numFmtId="164" fontId="2" fillId="4" borderId="47" xfId="22" applyFill="1" applyBorder="1">
      <alignment/>
      <protection/>
    </xf>
    <xf numFmtId="164" fontId="25" fillId="4" borderId="48" xfId="22" applyFont="1" applyFill="1" applyBorder="1" applyAlignment="1">
      <alignment/>
      <protection/>
    </xf>
    <xf numFmtId="164" fontId="14" fillId="4" borderId="48" xfId="22" applyFont="1" applyFill="1" applyBorder="1" applyAlignment="1">
      <alignment vertical="center"/>
      <protection/>
    </xf>
    <xf numFmtId="164" fontId="14" fillId="4" borderId="48" xfId="22" applyFont="1" applyFill="1" applyBorder="1" applyAlignment="1">
      <alignment horizontal="left" vertical="center"/>
      <protection/>
    </xf>
    <xf numFmtId="164" fontId="14" fillId="4" borderId="32" xfId="22" applyFont="1" applyFill="1" applyBorder="1" applyAlignment="1">
      <alignment horizontal="right" vertical="center"/>
      <protection/>
    </xf>
    <xf numFmtId="164" fontId="25" fillId="2" borderId="49" xfId="22" applyFont="1" applyFill="1" applyBorder="1" applyAlignment="1">
      <alignment horizontal="center"/>
      <protection/>
    </xf>
    <xf numFmtId="164" fontId="6" fillId="2" borderId="0" xfId="22" applyFont="1" applyFill="1" applyBorder="1" applyAlignment="1">
      <alignment horizontal="left"/>
      <protection/>
    </xf>
    <xf numFmtId="164" fontId="25" fillId="2" borderId="0" xfId="22" applyFont="1" applyFill="1" applyAlignment="1">
      <alignment/>
      <protection/>
    </xf>
    <xf numFmtId="164" fontId="16" fillId="2" borderId="0" xfId="22" applyFont="1" applyFill="1" applyBorder="1" applyAlignment="1">
      <alignment vertical="center"/>
      <protection/>
    </xf>
    <xf numFmtId="164" fontId="14" fillId="2" borderId="0" xfId="22" applyFont="1" applyFill="1" applyBorder="1" applyAlignment="1">
      <alignment horizontal="left"/>
      <protection/>
    </xf>
    <xf numFmtId="164" fontId="26" fillId="2" borderId="0" xfId="22" applyFont="1" applyFill="1" applyAlignment="1">
      <alignment/>
      <protection/>
    </xf>
    <xf numFmtId="164" fontId="14" fillId="8" borderId="9" xfId="22" applyFont="1" applyFill="1" applyBorder="1" applyAlignment="1">
      <alignment horizontal="center" vertical="center" wrapText="1"/>
      <protection/>
    </xf>
    <xf numFmtId="164" fontId="27" fillId="3" borderId="9" xfId="22" applyFont="1" applyFill="1" applyBorder="1" applyAlignment="1">
      <alignment horizontal="center" vertical="center" wrapText="1"/>
      <protection/>
    </xf>
    <xf numFmtId="164" fontId="14" fillId="6" borderId="9" xfId="22" applyFont="1" applyFill="1" applyBorder="1" applyAlignment="1">
      <alignment horizontal="center" vertical="center" wrapText="1"/>
      <protection/>
    </xf>
    <xf numFmtId="164" fontId="6" fillId="3" borderId="9" xfId="22" applyFont="1" applyFill="1" applyBorder="1" applyAlignment="1">
      <alignment horizontal="center" vertical="center" wrapText="1"/>
      <protection/>
    </xf>
    <xf numFmtId="167" fontId="28" fillId="6" borderId="47" xfId="22" applyNumberFormat="1" applyFont="1" applyFill="1" applyBorder="1" applyAlignment="1">
      <alignment horizontal="center" vertical="center" wrapText="1"/>
      <protection/>
    </xf>
    <xf numFmtId="164" fontId="18" fillId="3" borderId="9" xfId="22" applyFont="1" applyFill="1" applyBorder="1" applyAlignment="1">
      <alignment horizontal="center" vertical="top" wrapText="1"/>
      <protection/>
    </xf>
    <xf numFmtId="164" fontId="6" fillId="2" borderId="0" xfId="22" applyFont="1" applyFill="1" applyBorder="1" applyAlignment="1">
      <alignment horizontal="left" vertical="top" wrapText="1"/>
      <protection/>
    </xf>
    <xf numFmtId="164" fontId="16" fillId="6" borderId="9" xfId="22" applyFont="1" applyFill="1" applyBorder="1" applyAlignment="1">
      <alignment horizontal="center" vertical="center" wrapText="1"/>
      <protection/>
    </xf>
    <xf numFmtId="164" fontId="20" fillId="3" borderId="9" xfId="22" applyFont="1" applyFill="1" applyBorder="1" applyAlignment="1">
      <alignment horizontal="center" vertical="center" wrapText="1"/>
      <protection/>
    </xf>
    <xf numFmtId="164" fontId="16" fillId="6" borderId="9" xfId="22" applyFont="1" applyFill="1" applyBorder="1" applyAlignment="1">
      <alignment horizontal="center" vertical="top" wrapText="1"/>
      <protection/>
    </xf>
    <xf numFmtId="164" fontId="23" fillId="3" borderId="9" xfId="22" applyFont="1" applyFill="1" applyBorder="1" applyAlignment="1">
      <alignment horizontal="center" vertical="center" wrapText="1"/>
      <protection/>
    </xf>
    <xf numFmtId="164" fontId="6" fillId="0" borderId="9" xfId="22" applyFont="1" applyBorder="1" applyAlignment="1" applyProtection="1">
      <alignment horizontal="center" vertical="center" wrapText="1"/>
      <protection locked="0"/>
    </xf>
    <xf numFmtId="164" fontId="20" fillId="2" borderId="50" xfId="22" applyFont="1" applyFill="1" applyBorder="1" applyAlignment="1" applyProtection="1">
      <alignment horizontal="center" vertical="top" wrapText="1"/>
      <protection locked="0"/>
    </xf>
    <xf numFmtId="164" fontId="6" fillId="6" borderId="9" xfId="22" applyFont="1" applyFill="1" applyBorder="1" applyAlignment="1">
      <alignment horizontal="center" vertical="center" wrapText="1"/>
      <protection/>
    </xf>
    <xf numFmtId="164" fontId="29" fillId="2" borderId="0" xfId="22" applyFont="1" applyFill="1" applyAlignment="1">
      <alignment wrapText="1"/>
      <protection/>
    </xf>
    <xf numFmtId="164" fontId="6" fillId="2" borderId="0" xfId="22" applyFont="1" applyFill="1">
      <alignment/>
      <protection/>
    </xf>
    <xf numFmtId="164" fontId="14" fillId="2" borderId="9" xfId="22" applyFont="1" applyFill="1" applyBorder="1" applyAlignment="1">
      <alignment horizontal="center" vertical="center" wrapText="1"/>
      <protection/>
    </xf>
    <xf numFmtId="164" fontId="30" fillId="0" borderId="9" xfId="22" applyFont="1" applyBorder="1" applyAlignment="1">
      <alignment horizontal="center" vertical="center"/>
      <protection/>
    </xf>
    <xf numFmtId="164" fontId="14" fillId="10" borderId="9" xfId="22" applyFont="1" applyFill="1" applyBorder="1" applyAlignment="1">
      <alignment horizontal="center" vertical="center" wrapText="1"/>
      <protection/>
    </xf>
    <xf numFmtId="164" fontId="16" fillId="10" borderId="9" xfId="22" applyFont="1" applyFill="1" applyBorder="1" applyAlignment="1">
      <alignment horizontal="center" vertical="center" wrapText="1"/>
      <protection/>
    </xf>
    <xf numFmtId="164" fontId="6" fillId="3" borderId="9" xfId="22" applyFont="1" applyFill="1" applyBorder="1" applyAlignment="1">
      <alignment horizontal="right" vertical="top" wrapText="1"/>
      <protection/>
    </xf>
    <xf numFmtId="164" fontId="6" fillId="2" borderId="0" xfId="22" applyFont="1" applyFill="1" applyBorder="1" applyAlignment="1">
      <alignment horizontal="right" vertical="top" wrapText="1"/>
      <protection/>
    </xf>
    <xf numFmtId="164" fontId="6" fillId="2" borderId="0" xfId="22" applyFont="1" applyFill="1" applyBorder="1" applyAlignment="1">
      <alignment horizontal="center" vertical="top" wrapText="1"/>
      <protection/>
    </xf>
    <xf numFmtId="164" fontId="14" fillId="8" borderId="51" xfId="22" applyFont="1" applyFill="1" applyBorder="1" applyAlignment="1">
      <alignment horizontal="center" vertical="top" wrapText="1"/>
      <protection/>
    </xf>
    <xf numFmtId="167" fontId="14" fillId="8" borderId="52" xfId="22" applyNumberFormat="1" applyFont="1" applyFill="1" applyBorder="1" applyAlignment="1">
      <alignment horizontal="center" vertical="top" wrapText="1"/>
      <protection/>
    </xf>
    <xf numFmtId="164" fontId="27" fillId="3" borderId="52" xfId="22" applyFont="1" applyFill="1" applyBorder="1" applyAlignment="1">
      <alignment horizontal="left" vertical="center" wrapText="1"/>
      <protection/>
    </xf>
    <xf numFmtId="172" fontId="6" fillId="0" borderId="52" xfId="22" applyNumberFormat="1" applyFont="1" applyBorder="1" applyAlignment="1" applyProtection="1">
      <alignment horizontal="center" vertical="center" wrapText="1"/>
      <protection locked="0"/>
    </xf>
    <xf numFmtId="164" fontId="27" fillId="3" borderId="52" xfId="22" applyFont="1" applyFill="1" applyBorder="1" applyAlignment="1">
      <alignment vertical="center" wrapText="1"/>
      <protection/>
    </xf>
    <xf numFmtId="172" fontId="2" fillId="0" borderId="52" xfId="22" applyNumberFormat="1" applyBorder="1" applyAlignment="1" applyProtection="1">
      <alignment horizontal="center" vertical="center"/>
      <protection locked="0"/>
    </xf>
    <xf numFmtId="164" fontId="27" fillId="3" borderId="9" xfId="22" applyFont="1" applyFill="1" applyBorder="1" applyAlignment="1">
      <alignment horizontal="left" vertical="center" wrapText="1"/>
      <protection/>
    </xf>
    <xf numFmtId="172" fontId="6" fillId="0" borderId="9" xfId="22" applyNumberFormat="1" applyFont="1" applyBorder="1" applyAlignment="1" applyProtection="1">
      <alignment horizontal="center" vertical="center" wrapText="1"/>
      <protection locked="0"/>
    </xf>
    <xf numFmtId="164" fontId="27" fillId="3" borderId="9" xfId="22" applyFont="1" applyFill="1" applyBorder="1" applyAlignment="1">
      <alignment vertical="center" wrapText="1"/>
      <protection/>
    </xf>
    <xf numFmtId="172" fontId="2" fillId="0" borderId="9" xfId="22" applyNumberFormat="1" applyFont="1" applyBorder="1" applyAlignment="1" applyProtection="1">
      <alignment horizontal="center" vertical="center"/>
      <protection locked="0"/>
    </xf>
    <xf numFmtId="172" fontId="2" fillId="0" borderId="9" xfId="22" applyNumberFormat="1" applyBorder="1" applyAlignment="1" applyProtection="1">
      <alignment horizontal="center" vertical="center"/>
      <protection locked="0"/>
    </xf>
    <xf numFmtId="164" fontId="2" fillId="0" borderId="9" xfId="22" applyFont="1" applyBorder="1" applyAlignment="1" applyProtection="1">
      <alignment horizontal="center" vertical="center"/>
      <protection locked="0"/>
    </xf>
    <xf numFmtId="164" fontId="6" fillId="11" borderId="9" xfId="22" applyFont="1" applyFill="1" applyBorder="1" applyAlignment="1">
      <alignment horizontal="center" vertical="top" wrapText="1"/>
      <protection/>
    </xf>
    <xf numFmtId="164" fontId="20" fillId="2" borderId="53" xfId="22" applyFont="1" applyFill="1" applyBorder="1" applyAlignment="1">
      <alignment horizontal="right"/>
      <protection/>
    </xf>
    <xf numFmtId="164" fontId="2" fillId="2" borderId="49" xfId="22" applyFont="1" applyFill="1" applyBorder="1" applyAlignment="1">
      <alignment horizontal="right"/>
      <protection/>
    </xf>
    <xf numFmtId="164" fontId="2" fillId="2" borderId="49" xfId="22" applyFont="1" applyFill="1" applyBorder="1">
      <alignment/>
      <protection/>
    </xf>
    <xf numFmtId="164" fontId="2" fillId="2" borderId="54" xfId="22" applyFill="1" applyBorder="1">
      <alignment/>
      <protection/>
    </xf>
    <xf numFmtId="164" fontId="20" fillId="2" borderId="10" xfId="22" applyFont="1" applyFill="1" applyBorder="1" applyAlignment="1">
      <alignment horizontal="right"/>
      <protection/>
    </xf>
    <xf numFmtId="164" fontId="2" fillId="2" borderId="0" xfId="22" applyFont="1" applyFill="1" applyBorder="1" applyAlignment="1">
      <alignment horizontal="right"/>
      <protection/>
    </xf>
    <xf numFmtId="169" fontId="2" fillId="2" borderId="30" xfId="22" applyNumberFormat="1" applyFont="1" applyFill="1" applyBorder="1" applyAlignment="1">
      <alignment horizontal="right"/>
      <protection/>
    </xf>
    <xf numFmtId="164" fontId="20" fillId="2" borderId="55" xfId="22" applyFont="1" applyFill="1" applyBorder="1" applyAlignment="1">
      <alignment horizontal="right"/>
      <protection/>
    </xf>
    <xf numFmtId="164" fontId="2" fillId="2" borderId="39" xfId="22" applyFont="1" applyFill="1" applyBorder="1" applyAlignment="1">
      <alignment horizontal="right"/>
      <protection/>
    </xf>
    <xf numFmtId="164" fontId="2" fillId="2" borderId="39" xfId="22" applyFill="1" applyBorder="1">
      <alignment/>
      <protection/>
    </xf>
    <xf numFmtId="164" fontId="2" fillId="2" borderId="50" xfId="22" applyFill="1" applyBorder="1">
      <alignment/>
      <protection/>
    </xf>
    <xf numFmtId="164" fontId="2" fillId="4" borderId="47" xfId="22" applyFont="1" applyFill="1" applyBorder="1" applyAlignment="1">
      <alignment/>
      <protection/>
    </xf>
    <xf numFmtId="164" fontId="2" fillId="4" borderId="48" xfId="22" applyFont="1" applyFill="1" applyBorder="1" applyAlignment="1">
      <alignment/>
      <protection/>
    </xf>
    <xf numFmtId="164" fontId="6" fillId="4" borderId="48" xfId="22" applyFont="1" applyFill="1" applyBorder="1" applyAlignment="1">
      <alignment horizontal="right"/>
      <protection/>
    </xf>
    <xf numFmtId="164" fontId="2" fillId="2" borderId="30" xfId="22" applyFill="1" applyBorder="1">
      <alignment/>
      <protection/>
    </xf>
    <xf numFmtId="164" fontId="27" fillId="3" borderId="53" xfId="22" applyFont="1" applyFill="1" applyBorder="1" applyAlignment="1">
      <alignment horizontal="center" vertical="center" wrapText="1"/>
      <protection/>
    </xf>
    <xf numFmtId="164" fontId="27" fillId="3" borderId="56" xfId="22" applyFont="1" applyFill="1" applyBorder="1" applyAlignment="1">
      <alignment horizontal="center" vertical="center" wrapText="1"/>
      <protection/>
    </xf>
    <xf numFmtId="164" fontId="23" fillId="3" borderId="57" xfId="22" applyFont="1" applyFill="1" applyBorder="1" applyAlignment="1">
      <alignment horizontal="center" vertical="center" wrapText="1"/>
      <protection/>
    </xf>
    <xf numFmtId="164" fontId="27" fillId="3" borderId="58" xfId="22" applyFont="1" applyFill="1" applyBorder="1" applyAlignment="1">
      <alignment horizontal="center" vertical="center" wrapText="1"/>
      <protection/>
    </xf>
    <xf numFmtId="164" fontId="27" fillId="3" borderId="57" xfId="22" applyFont="1" applyFill="1" applyBorder="1" applyAlignment="1">
      <alignment horizontal="center" vertical="center" wrapText="1"/>
      <protection/>
    </xf>
    <xf numFmtId="164" fontId="27" fillId="3" borderId="47" xfId="22" applyFont="1" applyFill="1" applyBorder="1" applyAlignment="1">
      <alignment horizontal="right" wrapText="1"/>
      <protection/>
    </xf>
    <xf numFmtId="164" fontId="23" fillId="0" borderId="56" xfId="22" applyFont="1" applyBorder="1" applyAlignment="1" applyProtection="1">
      <alignment horizontal="left" vertical="top" wrapText="1"/>
      <protection locked="0"/>
    </xf>
    <xf numFmtId="164" fontId="23" fillId="0" borderId="57" xfId="22" applyFont="1" applyBorder="1" applyAlignment="1" applyProtection="1">
      <alignment horizontal="left" vertical="top" wrapText="1"/>
      <protection locked="0"/>
    </xf>
    <xf numFmtId="164" fontId="23" fillId="0" borderId="58" xfId="22" applyFont="1" applyBorder="1" applyAlignment="1" applyProtection="1">
      <alignment horizontal="left" vertical="top" wrapText="1"/>
      <protection locked="0"/>
    </xf>
    <xf numFmtId="164" fontId="6" fillId="2" borderId="39" xfId="22" applyFont="1" applyFill="1" applyBorder="1">
      <alignment/>
      <protection/>
    </xf>
    <xf numFmtId="164" fontId="2" fillId="2" borderId="30" xfId="22" applyFont="1" applyFill="1" applyBorder="1">
      <alignment/>
      <protection/>
    </xf>
    <xf numFmtId="164" fontId="20" fillId="10" borderId="9" xfId="22" applyFont="1" applyFill="1" applyBorder="1" applyAlignment="1">
      <alignment horizontal="center" vertical="center" wrapText="1"/>
      <protection/>
    </xf>
    <xf numFmtId="164" fontId="2" fillId="0" borderId="0" xfId="22" applyFont="1" applyFill="1">
      <alignment/>
      <protection/>
    </xf>
    <xf numFmtId="164" fontId="23" fillId="0" borderId="9" xfId="22" applyFont="1" applyBorder="1" applyAlignment="1" applyProtection="1">
      <alignment horizontal="left" vertical="top" wrapText="1"/>
      <protection locked="0"/>
    </xf>
    <xf numFmtId="164" fontId="18" fillId="8" borderId="9" xfId="22" applyFont="1" applyFill="1" applyBorder="1" applyAlignment="1">
      <alignment horizontal="center" vertical="center" wrapText="1"/>
      <protection/>
    </xf>
    <xf numFmtId="164" fontId="18" fillId="8" borderId="31" xfId="22" applyFont="1" applyFill="1" applyBorder="1" applyAlignment="1">
      <alignment horizontal="center" vertical="center" wrapText="1"/>
      <protection/>
    </xf>
    <xf numFmtId="164" fontId="23" fillId="2" borderId="51" xfId="22" applyFont="1" applyFill="1" applyBorder="1" applyAlignment="1" applyProtection="1">
      <alignment horizontal="center" vertical="center" wrapText="1"/>
      <protection locked="0"/>
    </xf>
    <xf numFmtId="171" fontId="18" fillId="2" borderId="9" xfId="22" applyNumberFormat="1" applyFont="1" applyFill="1" applyBorder="1" applyAlignment="1" applyProtection="1">
      <alignment horizontal="center" vertical="center" wrapText="1"/>
      <protection locked="0"/>
    </xf>
    <xf numFmtId="164" fontId="18" fillId="2" borderId="9" xfId="22" applyFont="1" applyFill="1" applyBorder="1" applyAlignment="1">
      <alignment horizontal="center" vertical="center" wrapText="1"/>
      <protection/>
    </xf>
    <xf numFmtId="164" fontId="11" fillId="0" borderId="0" xfId="22" applyFont="1" applyBorder="1" applyAlignment="1">
      <alignment horizontal="left" vertical="center" wrapText="1"/>
      <protection/>
    </xf>
    <xf numFmtId="164" fontId="31" fillId="2" borderId="52" xfId="22" applyFont="1" applyFill="1" applyBorder="1" applyAlignment="1">
      <alignment horizontal="center" wrapText="1"/>
      <protection/>
    </xf>
    <xf numFmtId="164" fontId="5" fillId="2" borderId="0" xfId="22" applyFont="1" applyFill="1" applyBorder="1" applyAlignment="1">
      <alignment horizontal="center" vertical="center" wrapText="1"/>
      <protection/>
    </xf>
    <xf numFmtId="164" fontId="32" fillId="2" borderId="0" xfId="22" applyFont="1" applyFill="1" applyAlignment="1">
      <alignment horizontal="right" vertical="center"/>
      <protection/>
    </xf>
    <xf numFmtId="164" fontId="33" fillId="8" borderId="9" xfId="22" applyFont="1" applyFill="1" applyBorder="1" applyAlignment="1">
      <alignment horizontal="left" vertical="center"/>
      <protection/>
    </xf>
    <xf numFmtId="167" fontId="33" fillId="8" borderId="9" xfId="22" applyNumberFormat="1" applyFont="1" applyFill="1" applyBorder="1" applyAlignment="1">
      <alignment horizontal="center" vertical="center"/>
      <protection/>
    </xf>
    <xf numFmtId="164" fontId="33" fillId="2" borderId="0" xfId="22" applyFont="1" applyFill="1" applyAlignment="1">
      <alignment horizontal="right" vertical="center"/>
      <protection/>
    </xf>
    <xf numFmtId="164" fontId="24" fillId="2" borderId="9" xfId="22" applyFont="1" applyFill="1" applyBorder="1" applyAlignment="1" applyProtection="1">
      <alignment horizontal="center" vertical="center"/>
      <protection locked="0"/>
    </xf>
    <xf numFmtId="164" fontId="24" fillId="8" borderId="9" xfId="22" applyFont="1" applyFill="1" applyBorder="1" applyAlignment="1">
      <alignment horizontal="right" vertical="center"/>
      <protection/>
    </xf>
    <xf numFmtId="164" fontId="34" fillId="2" borderId="0" xfId="22" applyFont="1" applyFill="1" applyAlignment="1">
      <alignment vertical="center"/>
      <protection/>
    </xf>
    <xf numFmtId="164" fontId="24" fillId="2" borderId="9" xfId="22" applyFont="1" applyFill="1" applyBorder="1" applyAlignment="1" applyProtection="1">
      <alignment horizontal="left" vertical="center"/>
      <protection locked="0"/>
    </xf>
    <xf numFmtId="164" fontId="35" fillId="2" borderId="0" xfId="22" applyFont="1" applyFill="1" applyAlignment="1">
      <alignment wrapText="1"/>
      <protection/>
    </xf>
    <xf numFmtId="164" fontId="5" fillId="2" borderId="0" xfId="22" applyFont="1" applyFill="1" applyAlignment="1">
      <alignment horizontal="right"/>
      <protection/>
    </xf>
    <xf numFmtId="164" fontId="5" fillId="2" borderId="0" xfId="22" applyFont="1" applyFill="1">
      <alignment/>
      <protection/>
    </xf>
    <xf numFmtId="164" fontId="5" fillId="2" borderId="0" xfId="22" applyFont="1" applyFill="1" applyBorder="1" applyAlignment="1">
      <alignment horizontal="left"/>
      <protection/>
    </xf>
    <xf numFmtId="164" fontId="5" fillId="2" borderId="0" xfId="22" applyFont="1" applyFill="1" applyAlignment="1">
      <alignment/>
      <protection/>
    </xf>
    <xf numFmtId="164" fontId="5" fillId="2" borderId="0" xfId="22" applyFont="1" applyFill="1" applyAlignment="1">
      <alignment horizontal="left"/>
      <protection/>
    </xf>
    <xf numFmtId="164" fontId="5" fillId="2" borderId="0" xfId="22" applyFont="1" applyFill="1" applyAlignment="1">
      <alignment horizontal="left" vertical="center"/>
      <protection/>
    </xf>
    <xf numFmtId="164" fontId="2" fillId="2" borderId="0" xfId="22" applyFill="1" applyAlignment="1">
      <alignment horizontal="left" vertical="center"/>
      <protection/>
    </xf>
    <xf numFmtId="164" fontId="2" fillId="3" borderId="49" xfId="22" applyFont="1" applyFill="1" applyBorder="1" applyAlignment="1">
      <alignment horizontal="right"/>
      <protection/>
    </xf>
    <xf numFmtId="164" fontId="2" fillId="3" borderId="49" xfId="22" applyFill="1" applyBorder="1">
      <alignment/>
      <protection/>
    </xf>
    <xf numFmtId="164" fontId="2" fillId="3" borderId="49" xfId="22" applyFill="1" applyBorder="1" applyAlignment="1">
      <alignment horizontal="left"/>
      <protection/>
    </xf>
    <xf numFmtId="164" fontId="2" fillId="3" borderId="0" xfId="22" applyFont="1" applyFill="1" applyBorder="1" applyAlignment="1">
      <alignment horizontal="right"/>
      <protection/>
    </xf>
    <xf numFmtId="164" fontId="2" fillId="3" borderId="0" xfId="22" applyFill="1" applyBorder="1">
      <alignment/>
      <protection/>
    </xf>
    <xf numFmtId="164" fontId="2" fillId="3" borderId="39" xfId="22" applyFont="1" applyFill="1" applyBorder="1" applyAlignment="1">
      <alignment horizontal="right"/>
      <protection/>
    </xf>
    <xf numFmtId="164" fontId="2" fillId="3" borderId="48" xfId="22" applyFill="1" applyBorder="1" applyAlignment="1">
      <alignment horizontal="left"/>
      <protection/>
    </xf>
    <xf numFmtId="164" fontId="2" fillId="3" borderId="39" xfId="22" applyFill="1" applyBorder="1">
      <alignment/>
      <protection/>
    </xf>
    <xf numFmtId="164" fontId="24" fillId="2" borderId="0" xfId="22" applyFont="1" applyFill="1">
      <alignment/>
      <protection/>
    </xf>
    <xf numFmtId="164" fontId="2" fillId="2" borderId="0" xfId="22" applyFont="1" applyFill="1" applyAlignment="1">
      <alignment horizontal="right"/>
      <protection/>
    </xf>
    <xf numFmtId="164" fontId="24" fillId="2" borderId="2" xfId="22" applyFont="1" applyFill="1" applyBorder="1" applyAlignment="1">
      <alignment horizontal="center"/>
      <protection/>
    </xf>
    <xf numFmtId="164" fontId="6" fillId="3" borderId="1" xfId="22" applyFont="1" applyFill="1" applyBorder="1" applyAlignment="1">
      <alignment vertical="top" wrapText="1"/>
      <protection/>
    </xf>
    <xf numFmtId="164" fontId="6" fillId="3" borderId="5" xfId="22" applyFont="1" applyFill="1" applyBorder="1" applyAlignment="1">
      <alignment horizontal="center" vertical="top" wrapText="1"/>
      <protection/>
    </xf>
    <xf numFmtId="164" fontId="6" fillId="3" borderId="5" xfId="22" applyFont="1" applyFill="1" applyBorder="1" applyAlignment="1">
      <alignment horizontal="center" vertical="center" wrapText="1"/>
      <protection/>
    </xf>
    <xf numFmtId="164" fontId="6" fillId="3" borderId="5" xfId="22" applyFont="1" applyFill="1" applyBorder="1" applyAlignment="1">
      <alignment vertical="top" wrapText="1"/>
      <protection/>
    </xf>
    <xf numFmtId="164" fontId="31" fillId="3" borderId="1" xfId="22" applyFont="1" applyFill="1" applyBorder="1" applyAlignment="1">
      <alignment horizontal="center" vertical="center" wrapText="1"/>
      <protection/>
    </xf>
    <xf numFmtId="164" fontId="6" fillId="0" borderId="6" xfId="22" applyFont="1" applyBorder="1" applyAlignment="1">
      <alignment vertical="top" wrapText="1"/>
      <protection/>
    </xf>
    <xf numFmtId="164" fontId="6" fillId="0" borderId="3" xfId="22" applyFont="1" applyBorder="1" applyAlignment="1" applyProtection="1">
      <alignment vertical="top" wrapText="1"/>
      <protection locked="0"/>
    </xf>
    <xf numFmtId="164" fontId="31" fillId="0" borderId="3" xfId="22" applyFont="1" applyBorder="1" applyAlignment="1" applyProtection="1">
      <alignment vertical="top" wrapText="1"/>
      <protection locked="0"/>
    </xf>
    <xf numFmtId="164" fontId="31" fillId="0" borderId="5" xfId="22" applyFont="1" applyBorder="1" applyAlignment="1" applyProtection="1">
      <alignment vertical="top" wrapText="1"/>
      <protection locked="0"/>
    </xf>
    <xf numFmtId="164" fontId="6" fillId="0" borderId="59" xfId="22" applyFont="1" applyBorder="1" applyAlignment="1">
      <alignment vertical="top" wrapText="1"/>
      <protection/>
    </xf>
    <xf numFmtId="164" fontId="6" fillId="0" borderId="4" xfId="22" applyFont="1" applyBorder="1" applyAlignment="1" applyProtection="1">
      <alignment vertical="top" wrapText="1"/>
      <protection locked="0"/>
    </xf>
    <xf numFmtId="164" fontId="6" fillId="0" borderId="1" xfId="22" applyFont="1" applyBorder="1" applyAlignment="1">
      <alignment vertical="top" wrapText="1"/>
      <protection/>
    </xf>
    <xf numFmtId="164" fontId="6" fillId="0" borderId="1" xfId="22" applyFont="1" applyBorder="1" applyAlignment="1" applyProtection="1">
      <alignment vertical="top" wrapText="1"/>
      <protection locked="0"/>
    </xf>
    <xf numFmtId="164" fontId="6" fillId="2" borderId="0" xfId="22" applyFont="1" applyFill="1" applyBorder="1" applyAlignment="1">
      <alignment vertical="top" wrapText="1"/>
      <protection/>
    </xf>
    <xf numFmtId="164" fontId="31" fillId="2" borderId="0" xfId="22" applyFont="1" applyFill="1" applyBorder="1" applyAlignment="1">
      <alignment vertical="top" wrapText="1"/>
      <protection/>
    </xf>
    <xf numFmtId="164" fontId="6" fillId="0" borderId="0" xfId="22" applyFont="1" applyFill="1" applyBorder="1" applyAlignment="1">
      <alignment vertical="top" wrapText="1"/>
      <protection/>
    </xf>
    <xf numFmtId="164" fontId="24" fillId="2" borderId="0" xfId="22" applyFont="1" applyFill="1" applyBorder="1" applyAlignment="1">
      <alignment horizontal="center"/>
      <protection/>
    </xf>
    <xf numFmtId="164" fontId="6" fillId="3" borderId="45" xfId="22" applyFont="1" applyFill="1" applyBorder="1" applyAlignment="1">
      <alignment horizontal="center" vertical="top" wrapText="1"/>
      <protection/>
    </xf>
    <xf numFmtId="164" fontId="31" fillId="0" borderId="1" xfId="22" applyFont="1" applyBorder="1" applyAlignment="1" applyProtection="1">
      <alignment vertical="top" wrapText="1"/>
      <protection locked="0"/>
    </xf>
    <xf numFmtId="164" fontId="23" fillId="3" borderId="3" xfId="22" applyFont="1" applyFill="1" applyBorder="1" applyAlignment="1" applyProtection="1">
      <alignment vertical="top" wrapText="1"/>
      <protection locked="0"/>
    </xf>
    <xf numFmtId="164" fontId="6" fillId="0" borderId="1" xfId="22" applyFont="1" applyBorder="1" applyAlignment="1" applyProtection="1">
      <alignment horizontal="center" vertical="top" wrapText="1"/>
      <protection locked="0"/>
    </xf>
    <xf numFmtId="164" fontId="31" fillId="0" borderId="6" xfId="22" applyFont="1" applyBorder="1" applyAlignment="1" applyProtection="1">
      <alignment vertical="top" wrapText="1"/>
      <protection locked="0"/>
    </xf>
    <xf numFmtId="164" fontId="6" fillId="3" borderId="1" xfId="22" applyFont="1" applyFill="1" applyBorder="1" applyAlignment="1">
      <alignment horizontal="center" vertical="top" wrapText="1"/>
      <protection/>
    </xf>
    <xf numFmtId="164" fontId="7" fillId="2" borderId="0" xfId="22" applyFont="1" applyFill="1" applyAlignment="1">
      <alignment horizontal="center"/>
      <protection/>
    </xf>
    <xf numFmtId="164" fontId="37" fillId="8" borderId="9" xfId="22" applyFont="1" applyFill="1" applyBorder="1" applyAlignment="1">
      <alignment horizontal="center"/>
      <protection/>
    </xf>
    <xf numFmtId="164" fontId="2" fillId="6" borderId="9" xfId="22" applyFill="1" applyBorder="1" applyAlignment="1">
      <alignment horizontal="center"/>
      <protection/>
    </xf>
    <xf numFmtId="164" fontId="2" fillId="0" borderId="9" xfId="22" applyFont="1" applyBorder="1" applyAlignment="1">
      <alignment horizontal="center"/>
      <protection/>
    </xf>
    <xf numFmtId="164" fontId="38" fillId="2" borderId="0" xfId="22" applyFont="1" applyFill="1" applyBorder="1" applyAlignment="1">
      <alignment horizontal="center"/>
      <protection/>
    </xf>
    <xf numFmtId="164" fontId="39" fillId="6" borderId="0" xfId="22" applyFont="1" applyFill="1" applyBorder="1" applyAlignment="1">
      <alignment horizontal="center" vertical="center" wrapText="1"/>
      <protection/>
    </xf>
    <xf numFmtId="164" fontId="2" fillId="6" borderId="0" xfId="22" applyFill="1" applyBorder="1" applyAlignment="1">
      <alignment horizontal="center"/>
      <protection/>
    </xf>
    <xf numFmtId="164" fontId="2" fillId="0" borderId="0" xfId="22" applyBorder="1" applyAlignment="1">
      <alignment horizontal="center"/>
      <protection/>
    </xf>
    <xf numFmtId="164" fontId="2" fillId="3" borderId="9" xfId="22" applyFont="1" applyFill="1" applyBorder="1">
      <alignment/>
      <protection/>
    </xf>
    <xf numFmtId="164" fontId="2" fillId="3" borderId="9" xfId="22" applyFont="1" applyFill="1" applyBorder="1" applyAlignment="1">
      <alignment horizontal="center"/>
      <protection/>
    </xf>
    <xf numFmtId="171" fontId="4" fillId="0" borderId="9" xfId="22" applyNumberFormat="1" applyFont="1" applyBorder="1" applyAlignment="1" applyProtection="1">
      <alignment horizontal="center" vertical="center"/>
      <protection locked="0"/>
    </xf>
    <xf numFmtId="164" fontId="40" fillId="0" borderId="60" xfId="22" applyFont="1" applyBorder="1" applyAlignment="1" applyProtection="1">
      <alignment horizontal="left" vertical="top" wrapText="1"/>
      <protection locked="0"/>
    </xf>
    <xf numFmtId="164" fontId="40" fillId="0" borderId="61" xfId="22" applyFont="1" applyBorder="1" applyAlignment="1" applyProtection="1">
      <alignment horizontal="left" vertical="top" wrapText="1"/>
      <protection locked="0"/>
    </xf>
    <xf numFmtId="164" fontId="40" fillId="0" borderId="62" xfId="22" applyFont="1" applyBorder="1" applyAlignment="1" applyProtection="1">
      <alignment horizontal="left" vertical="top" wrapText="1"/>
      <protection locked="0"/>
    </xf>
    <xf numFmtId="164" fontId="40" fillId="0" borderId="63" xfId="22" applyFont="1" applyBorder="1" applyAlignment="1" applyProtection="1">
      <alignment horizontal="left" vertical="top" wrapText="1"/>
      <protection locked="0"/>
    </xf>
    <xf numFmtId="171" fontId="2" fillId="2" borderId="0" xfId="22" applyNumberFormat="1" applyFill="1">
      <alignment/>
      <protection/>
    </xf>
    <xf numFmtId="164" fontId="2" fillId="2" borderId="0" xfId="22" applyFill="1" applyAlignment="1">
      <alignment horizontal="left" vertical="top"/>
      <protection/>
    </xf>
    <xf numFmtId="164" fontId="2" fillId="3" borderId="9" xfId="22" applyFont="1" applyFill="1" applyBorder="1" applyAlignment="1">
      <alignment horizontal="center" vertical="top"/>
      <protection/>
    </xf>
    <xf numFmtId="164" fontId="4" fillId="0" borderId="9" xfId="22" applyFont="1" applyBorder="1" applyAlignment="1" applyProtection="1">
      <alignment horizontal="center" vertical="center"/>
      <protection locked="0"/>
    </xf>
    <xf numFmtId="164" fontId="2" fillId="3" borderId="47" xfId="22" applyFont="1" applyFill="1" applyBorder="1" applyAlignment="1">
      <alignment horizontal="center"/>
      <protection/>
    </xf>
    <xf numFmtId="164" fontId="2" fillId="3" borderId="48" xfId="22" applyFont="1" applyFill="1" applyBorder="1" applyAlignment="1">
      <alignment horizontal="center"/>
      <protection/>
    </xf>
    <xf numFmtId="164" fontId="2" fillId="3" borderId="48" xfId="22" applyFill="1" applyBorder="1" applyAlignment="1">
      <alignment/>
      <protection/>
    </xf>
    <xf numFmtId="164" fontId="2" fillId="2" borderId="10" xfId="22" applyFill="1" applyBorder="1">
      <alignment/>
      <protection/>
    </xf>
    <xf numFmtId="173" fontId="4" fillId="0" borderId="60" xfId="22" applyNumberFormat="1" applyFont="1" applyBorder="1" applyAlignment="1" applyProtection="1">
      <alignment horizontal="left" vertical="top" wrapText="1"/>
      <protection locked="0"/>
    </xf>
    <xf numFmtId="164" fontId="33" fillId="0" borderId="61" xfId="22" applyFont="1" applyBorder="1" applyAlignment="1" applyProtection="1">
      <alignment horizontal="left" vertical="top" wrapText="1"/>
      <protection locked="0"/>
    </xf>
    <xf numFmtId="164" fontId="4" fillId="0" borderId="62" xfId="22" applyFont="1" applyBorder="1" applyAlignment="1" applyProtection="1">
      <alignment horizontal="left" vertical="top" wrapText="1"/>
      <protection locked="0"/>
    </xf>
    <xf numFmtId="164" fontId="4" fillId="0" borderId="63" xfId="22" applyFont="1" applyBorder="1" applyAlignment="1" applyProtection="1">
      <alignment horizontal="left" vertical="top" wrapText="1"/>
      <protection locked="0"/>
    </xf>
    <xf numFmtId="164" fontId="4" fillId="0" borderId="64" xfId="22" applyFont="1" applyBorder="1" applyAlignment="1" applyProtection="1">
      <alignment horizontal="left" vertical="top" wrapText="1"/>
      <protection locked="0"/>
    </xf>
    <xf numFmtId="164" fontId="2" fillId="3" borderId="48" xfId="22" applyFill="1" applyBorder="1" applyAlignment="1">
      <alignment vertical="top"/>
      <protection/>
    </xf>
    <xf numFmtId="164" fontId="4" fillId="0" borderId="60" xfId="22" applyFont="1" applyBorder="1" applyAlignment="1" applyProtection="1">
      <alignment horizontal="left" vertical="top" wrapText="1"/>
      <protection locked="0"/>
    </xf>
    <xf numFmtId="164" fontId="2" fillId="0" borderId="0" xfId="22" applyProtection="1">
      <alignment/>
      <protection locked="0"/>
    </xf>
    <xf numFmtId="164" fontId="2" fillId="2" borderId="9" xfId="22" applyFont="1" applyFill="1" applyBorder="1" applyAlignment="1" applyProtection="1">
      <alignment horizontal="center" wrapText="1"/>
      <protection locked="0"/>
    </xf>
    <xf numFmtId="164" fontId="2" fillId="0" borderId="30" xfId="22" applyBorder="1">
      <alignment/>
      <protection/>
    </xf>
    <xf numFmtId="164" fontId="41" fillId="2" borderId="0" xfId="22" applyFont="1" applyFill="1" applyBorder="1" applyAlignment="1">
      <alignment horizontal="center"/>
      <protection/>
    </xf>
    <xf numFmtId="164" fontId="8" fillId="2" borderId="0" xfId="22" applyFont="1" applyFill="1" applyBorder="1" applyAlignment="1">
      <alignment horizontal="center" vertical="top" wrapText="1"/>
      <protection/>
    </xf>
    <xf numFmtId="164" fontId="18" fillId="8" borderId="9" xfId="22" applyFont="1" applyFill="1" applyBorder="1" applyAlignment="1">
      <alignment horizontal="center" wrapText="1"/>
      <protection/>
    </xf>
    <xf numFmtId="164" fontId="23" fillId="3" borderId="9" xfId="22" applyFont="1" applyFill="1" applyBorder="1" applyAlignment="1">
      <alignment horizontal="center" wrapText="1"/>
      <protection/>
    </xf>
    <xf numFmtId="167" fontId="23" fillId="3" borderId="9" xfId="22" applyNumberFormat="1" applyFont="1" applyFill="1" applyBorder="1" applyAlignment="1">
      <alignment horizontal="center" wrapText="1"/>
      <protection/>
    </xf>
    <xf numFmtId="164" fontId="14" fillId="0" borderId="0" xfId="22" applyFont="1" applyBorder="1" applyAlignment="1">
      <alignment horizontal="center"/>
      <protection/>
    </xf>
    <xf numFmtId="164" fontId="2" fillId="0" borderId="9" xfId="22" applyFont="1" applyBorder="1" applyAlignment="1">
      <alignment horizontal="right" vertical="center"/>
      <protection/>
    </xf>
    <xf numFmtId="164" fontId="43" fillId="0" borderId="9" xfId="22" applyFont="1" applyBorder="1" applyAlignment="1" applyProtection="1">
      <alignment horizontal="center" vertical="center"/>
      <protection locked="0"/>
    </xf>
    <xf numFmtId="164" fontId="2" fillId="3" borderId="9" xfId="22" applyFont="1" applyFill="1" applyBorder="1" applyAlignment="1">
      <alignment horizontal="center" vertical="center"/>
      <protection/>
    </xf>
    <xf numFmtId="164" fontId="11" fillId="3" borderId="9" xfId="22" applyFont="1" applyFill="1" applyBorder="1" applyAlignment="1">
      <alignment horizontal="center" vertical="center"/>
      <protection/>
    </xf>
    <xf numFmtId="164" fontId="2" fillId="3" borderId="9" xfId="22" applyFill="1" applyBorder="1" applyAlignment="1">
      <alignment horizontal="center" vertical="center"/>
      <protection/>
    </xf>
    <xf numFmtId="164" fontId="33" fillId="3" borderId="9" xfId="22" applyFont="1" applyFill="1" applyBorder="1" applyAlignment="1">
      <alignment horizontal="center" vertical="center"/>
      <protection/>
    </xf>
    <xf numFmtId="164" fontId="44" fillId="2" borderId="0" xfId="22" applyFont="1" applyFill="1" applyBorder="1" applyAlignment="1">
      <alignment horizontal="left" vertical="center"/>
      <protection/>
    </xf>
    <xf numFmtId="164" fontId="2" fillId="2" borderId="0" xfId="22" applyFill="1" applyBorder="1" applyAlignment="1">
      <alignment horizontal="center" vertical="center"/>
      <protection/>
    </xf>
    <xf numFmtId="164" fontId="45" fillId="2" borderId="0" xfId="22" applyFont="1" applyFill="1" applyBorder="1" applyAlignment="1">
      <alignment horizontal="right" vertical="center"/>
      <protection/>
    </xf>
    <xf numFmtId="164" fontId="44" fillId="2" borderId="0" xfId="22" applyFont="1" applyFill="1" applyBorder="1" applyAlignment="1">
      <alignment horizontal="center"/>
      <protection/>
    </xf>
    <xf numFmtId="164" fontId="44" fillId="2" borderId="39" xfId="22" applyFont="1" applyFill="1" applyBorder="1" applyAlignment="1">
      <alignment horizontal="center"/>
      <protection/>
    </xf>
    <xf numFmtId="164" fontId="44" fillId="2" borderId="0" xfId="22" applyFont="1" applyFill="1">
      <alignment/>
      <protection/>
    </xf>
    <xf numFmtId="164" fontId="2" fillId="0" borderId="0" xfId="22" applyFill="1">
      <alignment/>
      <protection/>
    </xf>
    <xf numFmtId="164" fontId="1" fillId="2" borderId="0" xfId="20" applyFill="1">
      <alignment/>
      <protection/>
    </xf>
    <xf numFmtId="164" fontId="1" fillId="2" borderId="0" xfId="20" applyFont="1" applyFill="1" applyBorder="1" applyAlignment="1">
      <alignment horizontal="center"/>
      <protection/>
    </xf>
    <xf numFmtId="164" fontId="46" fillId="2" borderId="0" xfId="20" applyFont="1" applyFill="1" applyBorder="1" applyAlignment="1">
      <alignment horizontal="center"/>
      <protection/>
    </xf>
    <xf numFmtId="164" fontId="46" fillId="2" borderId="0" xfId="20" applyFont="1" applyFill="1" applyAlignment="1">
      <alignment horizontal="center"/>
      <protection/>
    </xf>
    <xf numFmtId="164" fontId="47" fillId="2" borderId="0" xfId="20" applyFont="1" applyFill="1" applyAlignment="1">
      <alignment horizontal="center"/>
      <protection/>
    </xf>
    <xf numFmtId="164" fontId="47" fillId="2" borderId="0" xfId="20" applyFont="1" applyFill="1" applyBorder="1" applyAlignment="1">
      <alignment horizontal="center"/>
      <protection/>
    </xf>
    <xf numFmtId="164" fontId="1" fillId="3" borderId="9" xfId="20" applyFill="1" applyBorder="1" applyAlignment="1">
      <alignment horizontal="right" vertical="center"/>
      <protection/>
    </xf>
    <xf numFmtId="164" fontId="1" fillId="2" borderId="9" xfId="20" applyFont="1" applyFill="1" applyBorder="1" applyAlignment="1" applyProtection="1">
      <alignment horizontal="center" vertical="center"/>
      <protection locked="0"/>
    </xf>
    <xf numFmtId="164" fontId="1" fillId="2" borderId="0" xfId="20" applyFill="1" applyBorder="1" applyAlignment="1">
      <alignment vertical="center"/>
      <protection/>
    </xf>
    <xf numFmtId="164" fontId="1" fillId="2" borderId="0" xfId="20" applyFill="1" applyBorder="1" applyAlignment="1">
      <alignment horizontal="center" vertical="center"/>
      <protection/>
    </xf>
    <xf numFmtId="164" fontId="1" fillId="2" borderId="0" xfId="20" applyFont="1" applyFill="1" applyBorder="1" applyAlignment="1">
      <alignment horizontal="right" vertical="center"/>
      <protection/>
    </xf>
    <xf numFmtId="164" fontId="1" fillId="3" borderId="9" xfId="20" applyFill="1" applyBorder="1" applyAlignment="1">
      <alignment horizontal="center"/>
      <protection/>
    </xf>
    <xf numFmtId="164" fontId="2" fillId="2" borderId="9" xfId="22" applyFont="1" applyFill="1" applyBorder="1">
      <alignment/>
      <protection/>
    </xf>
    <xf numFmtId="164" fontId="2" fillId="2" borderId="51" xfId="22" applyFont="1" applyFill="1" applyBorder="1">
      <alignment/>
      <protection/>
    </xf>
    <xf numFmtId="164" fontId="48" fillId="2" borderId="0" xfId="20" applyFont="1" applyFill="1" applyAlignment="1">
      <alignment horizontal="right"/>
      <protection/>
    </xf>
    <xf numFmtId="164" fontId="14" fillId="2" borderId="9" xfId="22" applyNumberFormat="1" applyFont="1" applyFill="1" applyBorder="1" applyAlignment="1" applyProtection="1">
      <alignment horizontal="center" vertical="top" wrapText="1"/>
      <protection locked="0"/>
    </xf>
    <xf numFmtId="167" fontId="48" fillId="2" borderId="0" xfId="20" applyNumberFormat="1" applyFont="1" applyFill="1" applyBorder="1" applyAlignment="1">
      <alignment horizontal="right"/>
      <protection/>
    </xf>
    <xf numFmtId="164" fontId="1" fillId="3" borderId="31" xfId="20" applyFill="1" applyBorder="1" applyAlignment="1">
      <alignment horizontal="center"/>
      <protection/>
    </xf>
    <xf numFmtId="164" fontId="49" fillId="10" borderId="9" xfId="20" applyFont="1" applyFill="1" applyBorder="1" applyAlignment="1">
      <alignment vertical="top"/>
      <protection/>
    </xf>
    <xf numFmtId="164" fontId="49" fillId="10" borderId="47" xfId="20" applyFont="1" applyFill="1" applyBorder="1" applyAlignment="1">
      <alignment horizontal="center" vertical="top"/>
      <protection/>
    </xf>
    <xf numFmtId="164" fontId="49" fillId="10" borderId="9" xfId="20" applyFont="1" applyFill="1" applyBorder="1" applyAlignment="1">
      <alignment horizontal="center"/>
      <protection/>
    </xf>
    <xf numFmtId="164" fontId="49" fillId="10" borderId="47" xfId="20" applyFont="1" applyFill="1" applyBorder="1">
      <alignment/>
      <protection/>
    </xf>
    <xf numFmtId="164" fontId="49" fillId="10" borderId="9" xfId="20" applyFont="1" applyFill="1" applyBorder="1">
      <alignment/>
      <protection/>
    </xf>
    <xf numFmtId="164" fontId="50" fillId="8" borderId="65" xfId="20" applyFont="1" applyFill="1" applyBorder="1">
      <alignment/>
      <protection/>
    </xf>
    <xf numFmtId="164" fontId="50" fillId="8" borderId="47" xfId="20" applyFont="1" applyFill="1" applyBorder="1">
      <alignment/>
      <protection/>
    </xf>
    <xf numFmtId="164" fontId="51" fillId="11" borderId="9" xfId="20" applyFont="1" applyFill="1" applyBorder="1">
      <alignment/>
      <protection/>
    </xf>
    <xf numFmtId="164" fontId="52" fillId="12" borderId="9" xfId="20" applyFont="1" applyFill="1" applyBorder="1">
      <alignment/>
      <protection/>
    </xf>
    <xf numFmtId="164" fontId="52" fillId="6" borderId="47" xfId="20" applyFont="1" applyFill="1" applyBorder="1">
      <alignment/>
      <protection/>
    </xf>
    <xf numFmtId="164" fontId="52" fillId="3" borderId="9" xfId="20" applyFont="1" applyFill="1" applyBorder="1" applyAlignment="1">
      <alignment horizontal="center" vertical="center"/>
      <protection/>
    </xf>
    <xf numFmtId="166" fontId="2" fillId="0" borderId="0" xfId="22" applyNumberFormat="1">
      <alignment/>
      <protection/>
    </xf>
    <xf numFmtId="164" fontId="52" fillId="12" borderId="66" xfId="20" applyFont="1" applyFill="1" applyBorder="1">
      <alignment/>
      <protection/>
    </xf>
    <xf numFmtId="164" fontId="49" fillId="3" borderId="9" xfId="20" applyFont="1" applyFill="1" applyBorder="1" applyAlignment="1">
      <alignment horizontal="center" vertical="center"/>
      <protection/>
    </xf>
    <xf numFmtId="164" fontId="49" fillId="3" borderId="9" xfId="20" applyFont="1" applyFill="1" applyBorder="1" applyAlignment="1" applyProtection="1">
      <alignment horizontal="center" vertical="center"/>
      <protection locked="0"/>
    </xf>
    <xf numFmtId="164" fontId="52" fillId="6" borderId="67" xfId="20" applyFont="1" applyFill="1" applyBorder="1">
      <alignment/>
      <protection/>
    </xf>
    <xf numFmtId="164" fontId="52" fillId="3" borderId="66" xfId="20" applyFont="1" applyFill="1" applyBorder="1" applyAlignment="1">
      <alignment horizontal="center" vertical="center"/>
      <protection/>
    </xf>
    <xf numFmtId="164" fontId="49" fillId="3" borderId="66" xfId="20" applyFont="1" applyFill="1" applyBorder="1" applyAlignment="1">
      <alignment horizontal="center" vertical="center"/>
      <protection/>
    </xf>
    <xf numFmtId="164" fontId="50" fillId="8" borderId="22" xfId="20" applyFont="1" applyFill="1" applyBorder="1" applyAlignment="1">
      <alignment vertical="top"/>
      <protection/>
    </xf>
    <xf numFmtId="164" fontId="50" fillId="8" borderId="68" xfId="20" applyFont="1" applyFill="1" applyBorder="1" applyAlignment="1">
      <alignment vertical="top"/>
      <protection/>
    </xf>
    <xf numFmtId="164" fontId="53" fillId="10" borderId="22" xfId="20" applyFont="1" applyFill="1" applyBorder="1" applyAlignment="1">
      <alignment horizontal="center"/>
      <protection/>
    </xf>
    <xf numFmtId="164" fontId="53" fillId="10" borderId="9" xfId="20" applyFont="1" applyFill="1" applyBorder="1">
      <alignment/>
      <protection/>
    </xf>
    <xf numFmtId="166" fontId="52" fillId="6" borderId="51" xfId="17" applyFont="1" applyFill="1" applyBorder="1" applyAlignment="1" applyProtection="1">
      <alignment horizontal="left"/>
      <protection/>
    </xf>
    <xf numFmtId="164" fontId="52" fillId="6" borderId="53" xfId="20" applyFont="1" applyFill="1" applyBorder="1">
      <alignment/>
      <protection/>
    </xf>
    <xf numFmtId="164" fontId="52" fillId="11" borderId="9" xfId="20" applyFont="1" applyFill="1" applyBorder="1">
      <alignment/>
      <protection/>
    </xf>
    <xf numFmtId="164" fontId="49" fillId="6" borderId="65" xfId="20" applyFont="1" applyFill="1" applyBorder="1">
      <alignment/>
      <protection/>
    </xf>
    <xf numFmtId="164" fontId="52" fillId="6" borderId="52" xfId="20" applyFont="1" applyFill="1" applyBorder="1" applyAlignment="1">
      <alignment horizontal="center"/>
      <protection/>
    </xf>
    <xf numFmtId="164" fontId="52" fillId="6" borderId="65" xfId="20" applyFont="1" applyFill="1" applyBorder="1">
      <alignment/>
      <protection/>
    </xf>
    <xf numFmtId="166" fontId="52" fillId="2" borderId="31" xfId="17" applyFont="1" applyFill="1" applyBorder="1" applyAlignment="1" applyProtection="1">
      <alignment/>
      <protection locked="0"/>
    </xf>
    <xf numFmtId="166" fontId="52" fillId="2" borderId="9" xfId="17" applyFont="1" applyFill="1" applyBorder="1" applyAlignment="1" applyProtection="1">
      <alignment/>
      <protection locked="0"/>
    </xf>
    <xf numFmtId="164" fontId="52" fillId="6" borderId="52" xfId="20" applyFont="1" applyFill="1" applyBorder="1">
      <alignment/>
      <protection/>
    </xf>
    <xf numFmtId="164" fontId="52" fillId="6" borderId="9" xfId="20" applyFont="1" applyFill="1" applyBorder="1">
      <alignment/>
      <protection/>
    </xf>
    <xf numFmtId="164" fontId="52" fillId="6" borderId="55" xfId="20" applyFont="1" applyFill="1" applyBorder="1">
      <alignment/>
      <protection/>
    </xf>
    <xf numFmtId="166" fontId="52" fillId="8" borderId="9" xfId="17" applyFont="1" applyFill="1" applyBorder="1" applyAlignment="1" applyProtection="1">
      <alignment horizontal="right"/>
      <protection/>
    </xf>
    <xf numFmtId="166" fontId="52" fillId="2" borderId="9" xfId="17" applyFont="1" applyFill="1" applyBorder="1" applyAlignment="1" applyProtection="1">
      <alignment horizontal="right"/>
      <protection locked="0"/>
    </xf>
    <xf numFmtId="164" fontId="52" fillId="6" borderId="51" xfId="20" applyFont="1" applyFill="1" applyBorder="1">
      <alignment/>
      <protection/>
    </xf>
    <xf numFmtId="166" fontId="52" fillId="11" borderId="9" xfId="21" applyFont="1" applyFill="1" applyBorder="1" applyAlignment="1" applyProtection="1">
      <alignment/>
      <protection/>
    </xf>
    <xf numFmtId="164" fontId="52" fillId="6" borderId="69" xfId="20" applyFont="1" applyFill="1" applyBorder="1">
      <alignment/>
      <protection/>
    </xf>
    <xf numFmtId="164" fontId="52" fillId="6" borderId="70" xfId="20" applyFont="1" applyFill="1" applyBorder="1">
      <alignment/>
      <protection/>
    </xf>
    <xf numFmtId="166" fontId="52" fillId="8" borderId="9" xfId="17" applyFont="1" applyFill="1" applyBorder="1" applyAlignment="1" applyProtection="1">
      <alignment/>
      <protection/>
    </xf>
    <xf numFmtId="164" fontId="52" fillId="6" borderId="66" xfId="20" applyFont="1" applyFill="1" applyBorder="1">
      <alignment/>
      <protection/>
    </xf>
    <xf numFmtId="164" fontId="52" fillId="6" borderId="71" xfId="20" applyFont="1" applyFill="1" applyBorder="1">
      <alignment/>
      <protection/>
    </xf>
    <xf numFmtId="166" fontId="52" fillId="2" borderId="66" xfId="17" applyFont="1" applyFill="1" applyBorder="1" applyAlignment="1" applyProtection="1">
      <alignment/>
      <protection locked="0"/>
    </xf>
    <xf numFmtId="164" fontId="50" fillId="8" borderId="27" xfId="20" applyFont="1" applyFill="1" applyBorder="1">
      <alignment/>
      <protection/>
    </xf>
    <xf numFmtId="164" fontId="50" fillId="8" borderId="72" xfId="20" applyFont="1" applyFill="1" applyBorder="1">
      <alignment/>
      <protection/>
    </xf>
    <xf numFmtId="164" fontId="50" fillId="8" borderId="26" xfId="20" applyFont="1" applyFill="1" applyBorder="1">
      <alignment/>
      <protection/>
    </xf>
    <xf numFmtId="164" fontId="1" fillId="8" borderId="26" xfId="20" applyFill="1" applyBorder="1">
      <alignment/>
      <protection/>
    </xf>
    <xf numFmtId="166" fontId="48" fillId="3" borderId="27" xfId="21" applyFont="1" applyFill="1" applyBorder="1" applyAlignment="1" applyProtection="1">
      <alignment horizontal="right"/>
      <protection/>
    </xf>
    <xf numFmtId="164" fontId="4" fillId="0" borderId="26" xfId="22" applyFont="1" applyBorder="1" applyAlignment="1">
      <alignment horizontal="center"/>
      <protection/>
    </xf>
    <xf numFmtId="164" fontId="52" fillId="2" borderId="0" xfId="20" applyFont="1" applyFill="1">
      <alignment/>
      <protection/>
    </xf>
    <xf numFmtId="164" fontId="47" fillId="2" borderId="41" xfId="20" applyFont="1" applyFill="1" applyBorder="1" applyAlignment="1">
      <alignment horizontal="right"/>
      <protection/>
    </xf>
    <xf numFmtId="166" fontId="52" fillId="2" borderId="73" xfId="17" applyFont="1" applyFill="1" applyBorder="1" applyAlignment="1" applyProtection="1">
      <alignment/>
      <protection/>
    </xf>
    <xf numFmtId="166" fontId="52" fillId="2" borderId="74" xfId="17" applyFont="1" applyFill="1" applyBorder="1" applyAlignment="1" applyProtection="1">
      <alignment/>
      <protection/>
    </xf>
    <xf numFmtId="164" fontId="2" fillId="0" borderId="75" xfId="22" applyBorder="1">
      <alignment/>
      <protection/>
    </xf>
    <xf numFmtId="164" fontId="47" fillId="2" borderId="0" xfId="20" applyFont="1" applyFill="1" applyAlignment="1">
      <alignment horizontal="right"/>
      <protection/>
    </xf>
    <xf numFmtId="174" fontId="52" fillId="2" borderId="74" xfId="19" applyFont="1" applyFill="1" applyBorder="1" applyAlignment="1" applyProtection="1">
      <alignment/>
      <protection/>
    </xf>
    <xf numFmtId="164" fontId="54" fillId="2" borderId="39" xfId="22" applyFont="1" applyFill="1" applyBorder="1">
      <alignment/>
      <protection/>
    </xf>
    <xf numFmtId="164" fontId="55" fillId="2" borderId="39" xfId="22" applyFont="1" applyFill="1" applyBorder="1">
      <alignment/>
      <protection/>
    </xf>
    <xf numFmtId="164" fontId="55" fillId="0" borderId="39" xfId="22" applyFont="1" applyBorder="1">
      <alignment/>
      <protection/>
    </xf>
    <xf numFmtId="164" fontId="54" fillId="2" borderId="0" xfId="22" applyFont="1" applyFill="1">
      <alignment/>
      <protection/>
    </xf>
    <xf numFmtId="164" fontId="55" fillId="2" borderId="0" xfId="22" applyFont="1" applyFill="1">
      <alignment/>
      <protection/>
    </xf>
    <xf numFmtId="164" fontId="55" fillId="0" borderId="0" xfId="22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Walutowy 2" xfId="21"/>
    <cellStyle name="Excel Built-in Normal" xfId="22"/>
  </cellStyles>
  <dxfs count="1">
    <dxf>
      <font>
        <b val="0"/>
        <color rgb="FF9C000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C0"/>
      <rgbColor rgb="007F7F80"/>
      <rgbColor rgb="009999FF"/>
      <rgbColor rgb="00993366"/>
      <rgbColor rgb="00F2F2F2"/>
      <rgbColor rgb="00E6E6E6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4EEC7"/>
      <rgbColor rgb="00D0F4D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85725</xdr:rowOff>
    </xdr:from>
    <xdr:to>
      <xdr:col>12</xdr:col>
      <xdr:colOff>533400</xdr:colOff>
      <xdr:row>44</xdr:row>
      <xdr:rowOff>142875</xdr:rowOff>
    </xdr:to>
    <xdr:grpSp>
      <xdr:nvGrpSpPr>
        <xdr:cNvPr id="1" name="pole tekstowe 2"/>
        <xdr:cNvGrpSpPr>
          <a:grpSpLocks/>
        </xdr:cNvGrpSpPr>
      </xdr:nvGrpSpPr>
      <xdr:grpSpPr>
        <a:xfrm>
          <a:off x="47625" y="3486150"/>
          <a:ext cx="10344150" cy="4105275"/>
          <a:chOff x="86" y="6456"/>
          <a:chExt cx="17065" cy="709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86" y="6456"/>
            <a:ext cx="17065" cy="7089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Box 3"/>
          <xdr:cNvSpPr txBox="1">
            <a:spLocks noChangeArrowheads="1"/>
          </xdr:cNvSpPr>
        </xdr:nvSpPr>
        <xdr:spPr>
          <a:xfrm>
            <a:off x="86" y="6456"/>
            <a:ext cx="17065" cy="7089"/>
          </a:xfrm>
          <a:prstGeom prst="rect">
            <a:avLst/>
          </a:prstGeom>
          <a:noFill/>
          <a:ln w="9360" cmpd="sng">
            <a:noFill/>
          </a:ln>
        </xdr:spPr>
        <xdr:txBody>
          <a:bodyPr vertOverflow="clip" wrap="square" lIns="90000" tIns="45000" rIns="90000" bIns="45000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UWAGI DLA TRENERÓW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Trener – instruktor prowadzący akcję szkoleniową zobowiązany jest do prowadzenia zajęć zgodnie z wytycznymi rocznego programu szkolenia zatwierdzonego przez PZS i WISS.
1. Program i preliminarz akcji szkoleniowej powinien być zaakceptowany w WISS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na 10 dni przed planowaną akcją.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2. Uruchomienie środków finansowych następuje po zatwierdzeniu programu i preliminarza przez WISS.
3. Trener-instruktor prowadzący akcje szkoleniową musi posiadać: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 
- licencje trenerską PZS,
- zatwierdzony preliminarz kosztów akcji,
- zatwierdzony program szkolenia z listą uczestników,
- książeczki zdrowia zawodników z aktualnym orzeczeniem lekarskim,
- dziennik treningowy
- regulamin obozu i rozkład dnia umieszczony na terenie obiektu,
- dokument potwierdzający ubezpieczenie zawodników,
- systematycznie uzupełniany dziennik treningowy,
- oraz inne, określone w założeniach organizacyjno-finansowych,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4. Sprawozdanie na obowiązującym druku należy złożyć w WISS w terminie 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 14 dni po zakończeniu akcji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pod rygorem niezatwierdzenia kolejnego   zgrupowania lub konsultacji.
5. Wszelkie zmiany i odstępstwa od zaplanowanego planu szkolenia wymagają akceptacji trenera koordynatora dyscypliny oraz Kierownika Wyszkolenia WISS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0</xdr:row>
      <xdr:rowOff>114300</xdr:rowOff>
    </xdr:from>
    <xdr:to>
      <xdr:col>7</xdr:col>
      <xdr:colOff>3952875</xdr:colOff>
      <xdr:row>32</xdr:row>
      <xdr:rowOff>66675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114300"/>
          <a:ext cx="7772400" cy="11658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152400</xdr:rowOff>
    </xdr:from>
    <xdr:to>
      <xdr:col>10</xdr:col>
      <xdr:colOff>66675</xdr:colOff>
      <xdr:row>9</xdr:row>
      <xdr:rowOff>47625</xdr:rowOff>
    </xdr:to>
    <xdr:grpSp>
      <xdr:nvGrpSpPr>
        <xdr:cNvPr id="1" name="pole tekstowe 1"/>
        <xdr:cNvGrpSpPr>
          <a:grpSpLocks/>
        </xdr:cNvGrpSpPr>
      </xdr:nvGrpSpPr>
      <xdr:grpSpPr>
        <a:xfrm>
          <a:off x="123825" y="152400"/>
          <a:ext cx="6610350" cy="1524000"/>
          <a:chOff x="210" y="242"/>
          <a:chExt cx="10877" cy="2355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210" y="242"/>
            <a:ext cx="10877" cy="2354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9</xdr:row>
      <xdr:rowOff>161925</xdr:rowOff>
    </xdr:from>
    <xdr:to>
      <xdr:col>10</xdr:col>
      <xdr:colOff>66675</xdr:colOff>
      <xdr:row>26</xdr:row>
      <xdr:rowOff>85725</xdr:rowOff>
    </xdr:to>
    <xdr:grpSp>
      <xdr:nvGrpSpPr>
        <xdr:cNvPr id="3" name="pole tekstowe 2"/>
        <xdr:cNvGrpSpPr>
          <a:grpSpLocks/>
        </xdr:cNvGrpSpPr>
      </xdr:nvGrpSpPr>
      <xdr:grpSpPr>
        <a:xfrm>
          <a:off x="133350" y="1790700"/>
          <a:ext cx="6600825" cy="3000375"/>
          <a:chOff x="227" y="2766"/>
          <a:chExt cx="10864" cy="4643"/>
        </a:xfrm>
        <a:solidFill>
          <a:srgbClr val="FFFFFF"/>
        </a:solidFill>
      </xdr:grpSpPr>
      <xdr:sp>
        <xdr:nvSpPr>
          <xdr:cNvPr id="4" name="Rectangle 4"/>
          <xdr:cNvSpPr>
            <a:spLocks/>
          </xdr:cNvSpPr>
        </xdr:nvSpPr>
        <xdr:spPr>
          <a:xfrm>
            <a:off x="227" y="2766"/>
            <a:ext cx="10864" cy="464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152400</xdr:colOff>
      <xdr:row>27</xdr:row>
      <xdr:rowOff>28575</xdr:rowOff>
    </xdr:from>
    <xdr:to>
      <xdr:col>10</xdr:col>
      <xdr:colOff>85725</xdr:colOff>
      <xdr:row>45</xdr:row>
      <xdr:rowOff>142875</xdr:rowOff>
    </xdr:to>
    <xdr:grpSp>
      <xdr:nvGrpSpPr>
        <xdr:cNvPr id="5" name="pole tekstowe 3"/>
        <xdr:cNvGrpSpPr>
          <a:grpSpLocks/>
        </xdr:cNvGrpSpPr>
      </xdr:nvGrpSpPr>
      <xdr:grpSpPr>
        <a:xfrm>
          <a:off x="152400" y="4914900"/>
          <a:ext cx="6600825" cy="3371850"/>
          <a:chOff x="243" y="7601"/>
          <a:chExt cx="10877" cy="5223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243" y="7601"/>
            <a:ext cx="10877" cy="52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142875</xdr:colOff>
      <xdr:row>47</xdr:row>
      <xdr:rowOff>0</xdr:rowOff>
    </xdr:from>
    <xdr:to>
      <xdr:col>10</xdr:col>
      <xdr:colOff>85725</xdr:colOff>
      <xdr:row>65</xdr:row>
      <xdr:rowOff>38100</xdr:rowOff>
    </xdr:to>
    <xdr:grpSp>
      <xdr:nvGrpSpPr>
        <xdr:cNvPr id="7" name="pole tekstowe 4"/>
        <xdr:cNvGrpSpPr>
          <a:grpSpLocks/>
        </xdr:cNvGrpSpPr>
      </xdr:nvGrpSpPr>
      <xdr:grpSpPr>
        <a:xfrm>
          <a:off x="142875" y="8486775"/>
          <a:ext cx="6610350" cy="3295650"/>
          <a:chOff x="241" y="13161"/>
          <a:chExt cx="10879" cy="5093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241" y="13161"/>
            <a:ext cx="10879" cy="5092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66</xdr:row>
      <xdr:rowOff>133350</xdr:rowOff>
    </xdr:from>
    <xdr:to>
      <xdr:col>10</xdr:col>
      <xdr:colOff>57150</xdr:colOff>
      <xdr:row>96</xdr:row>
      <xdr:rowOff>28575</xdr:rowOff>
    </xdr:to>
    <xdr:grpSp>
      <xdr:nvGrpSpPr>
        <xdr:cNvPr id="9" name="pole tekstowe 5"/>
        <xdr:cNvGrpSpPr>
          <a:grpSpLocks/>
        </xdr:cNvGrpSpPr>
      </xdr:nvGrpSpPr>
      <xdr:grpSpPr>
        <a:xfrm>
          <a:off x="133350" y="12058650"/>
          <a:ext cx="6591300" cy="5324475"/>
          <a:chOff x="219" y="18677"/>
          <a:chExt cx="10854" cy="8235"/>
        </a:xfrm>
        <a:solidFill>
          <a:srgbClr val="FFFFFF"/>
        </a:solidFill>
      </xdr:grpSpPr>
      <xdr:sp>
        <xdr:nvSpPr>
          <xdr:cNvPr id="10" name="Rectangle 10"/>
          <xdr:cNvSpPr>
            <a:spLocks/>
          </xdr:cNvSpPr>
        </xdr:nvSpPr>
        <xdr:spPr>
          <a:xfrm>
            <a:off x="219" y="18677"/>
            <a:ext cx="10854" cy="8235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123825</xdr:colOff>
      <xdr:row>96</xdr:row>
      <xdr:rowOff>133350</xdr:rowOff>
    </xdr:from>
    <xdr:to>
      <xdr:col>10</xdr:col>
      <xdr:colOff>57150</xdr:colOff>
      <xdr:row>105</xdr:row>
      <xdr:rowOff>19050</xdr:rowOff>
    </xdr:to>
    <xdr:grpSp>
      <xdr:nvGrpSpPr>
        <xdr:cNvPr id="11" name="pole tekstowe 6"/>
        <xdr:cNvGrpSpPr>
          <a:grpSpLocks/>
        </xdr:cNvGrpSpPr>
      </xdr:nvGrpSpPr>
      <xdr:grpSpPr>
        <a:xfrm>
          <a:off x="123825" y="17487900"/>
          <a:ext cx="6600825" cy="1514475"/>
          <a:chOff x="200" y="27087"/>
          <a:chExt cx="10873" cy="2338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200" y="27087"/>
            <a:ext cx="10873" cy="2337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133350</xdr:colOff>
      <xdr:row>106</xdr:row>
      <xdr:rowOff>28575</xdr:rowOff>
    </xdr:from>
    <xdr:to>
      <xdr:col>10</xdr:col>
      <xdr:colOff>57150</xdr:colOff>
      <xdr:row>115</xdr:row>
      <xdr:rowOff>28575</xdr:rowOff>
    </xdr:to>
    <xdr:grpSp>
      <xdr:nvGrpSpPr>
        <xdr:cNvPr id="13" name="pole tekstowe 7"/>
        <xdr:cNvGrpSpPr>
          <a:grpSpLocks/>
        </xdr:cNvGrpSpPr>
      </xdr:nvGrpSpPr>
      <xdr:grpSpPr>
        <a:xfrm>
          <a:off x="133350" y="19192875"/>
          <a:ext cx="6591300" cy="1628775"/>
          <a:chOff x="216" y="29713"/>
          <a:chExt cx="10861" cy="2524"/>
        </a:xfrm>
        <a:solidFill>
          <a:srgbClr val="FFFFFF"/>
        </a:solidFill>
      </xdr:grpSpPr>
      <xdr:sp>
        <xdr:nvSpPr>
          <xdr:cNvPr id="14" name="Rectangle 14"/>
          <xdr:cNvSpPr>
            <a:spLocks/>
          </xdr:cNvSpPr>
        </xdr:nvSpPr>
        <xdr:spPr>
          <a:xfrm>
            <a:off x="216" y="29713"/>
            <a:ext cx="10861" cy="2523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104775</xdr:colOff>
      <xdr:row>115</xdr:row>
      <xdr:rowOff>152400</xdr:rowOff>
    </xdr:from>
    <xdr:to>
      <xdr:col>10</xdr:col>
      <xdr:colOff>47625</xdr:colOff>
      <xdr:row>124</xdr:row>
      <xdr:rowOff>152400</xdr:rowOff>
    </xdr:to>
    <xdr:grpSp>
      <xdr:nvGrpSpPr>
        <xdr:cNvPr id="15" name="pole tekstowe 8"/>
        <xdr:cNvGrpSpPr>
          <a:grpSpLocks/>
        </xdr:cNvGrpSpPr>
      </xdr:nvGrpSpPr>
      <xdr:grpSpPr>
        <a:xfrm>
          <a:off x="104775" y="20945475"/>
          <a:ext cx="6610350" cy="1628775"/>
          <a:chOff x="180" y="32428"/>
          <a:chExt cx="10876" cy="2520"/>
        </a:xfrm>
        <a:solidFill>
          <a:srgbClr val="FFFFFF"/>
        </a:solidFill>
      </xdr:grpSpPr>
      <xdr:sp>
        <xdr:nvSpPr>
          <xdr:cNvPr id="16" name="Rectangle 16"/>
          <xdr:cNvSpPr>
            <a:spLocks/>
          </xdr:cNvSpPr>
        </xdr:nvSpPr>
        <xdr:spPr>
          <a:xfrm>
            <a:off x="180" y="32428"/>
            <a:ext cx="10876" cy="2520"/>
          </a:xfrm>
          <a:prstGeom prst="rect">
            <a:avLst/>
          </a:prstGeom>
          <a:solidFill>
            <a:srgbClr val="FFFFFF"/>
          </a:solidFill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view="pageBreakPreview" zoomScale="77" zoomScaleSheetLayoutView="77" workbookViewId="0" topLeftCell="A1">
      <selection activeCell="B35" sqref="B35"/>
    </sheetView>
  </sheetViews>
  <sheetFormatPr defaultColWidth="9.140625" defaultRowHeight="12.75"/>
  <cols>
    <col min="1" max="1" width="2.421875" style="1" customWidth="1"/>
    <col min="2" max="2" width="13.8515625" style="0" customWidth="1"/>
    <col min="3" max="4" width="9.421875" style="0" customWidth="1"/>
    <col min="5" max="5" width="7.140625" style="0" customWidth="1"/>
    <col min="6" max="6" width="6.7109375" style="0" customWidth="1"/>
    <col min="7" max="7" width="13.8515625" style="0" customWidth="1"/>
    <col min="8" max="8" width="14.140625" style="0" customWidth="1"/>
    <col min="9" max="9" width="10.00390625" style="0" customWidth="1"/>
    <col min="10" max="10" width="9.7109375" style="0" customWidth="1"/>
    <col min="11" max="11" width="10.28125" style="0" customWidth="1"/>
    <col min="12" max="12" width="3.7109375" style="1" customWidth="1"/>
    <col min="13" max="18" width="0" style="0" hidden="1" customWidth="1"/>
    <col min="19" max="24" width="9.421875" style="0" customWidth="1"/>
    <col min="25" max="25" width="3.8515625" style="0" customWidth="1"/>
    <col min="26" max="16384" width="9.421875" style="0" customWidth="1"/>
  </cols>
  <sheetData>
    <row r="1" spans="1:24" ht="12.75">
      <c r="A1" s="2" t="s">
        <v>0</v>
      </c>
      <c r="B1" s="1"/>
      <c r="C1" s="1"/>
      <c r="D1" s="1"/>
      <c r="E1" s="1"/>
      <c r="F1" s="1"/>
      <c r="G1" s="1"/>
      <c r="H1" s="1"/>
      <c r="I1" s="3"/>
      <c r="J1" s="4" t="s">
        <v>1</v>
      </c>
      <c r="K1" s="4" t="s">
        <v>2</v>
      </c>
      <c r="S1" s="5" t="s">
        <v>3</v>
      </c>
      <c r="T1" s="5"/>
      <c r="U1" s="5"/>
      <c r="V1" s="5"/>
      <c r="W1" s="5"/>
      <c r="X1" s="5"/>
    </row>
    <row r="2" spans="2:24" ht="12.75" customHeight="1">
      <c r="B2" s="6"/>
      <c r="C2" s="6"/>
      <c r="D2" s="6"/>
      <c r="E2" s="6"/>
      <c r="F2" s="6"/>
      <c r="G2" s="6"/>
      <c r="H2" s="6"/>
      <c r="I2" s="7" t="s">
        <v>4</v>
      </c>
      <c r="J2" s="8" t="str">
        <f>IF(K12&gt;=7,"O/","K/")</f>
        <v>K/</v>
      </c>
      <c r="K2" s="9"/>
      <c r="S2" s="10" t="s">
        <v>5</v>
      </c>
      <c r="T2" s="10"/>
      <c r="U2" s="10"/>
      <c r="V2" s="10"/>
      <c r="W2" s="10"/>
      <c r="X2" s="10"/>
    </row>
    <row r="3" spans="1:24" ht="38.25" customHeight="1">
      <c r="A3" s="11"/>
      <c r="B3" s="12" t="s">
        <v>6</v>
      </c>
      <c r="C3" s="12"/>
      <c r="D3" s="12"/>
      <c r="E3" s="12"/>
      <c r="F3" s="13"/>
      <c r="G3" s="14" t="s">
        <v>7</v>
      </c>
      <c r="H3" s="15"/>
      <c r="I3" s="15"/>
      <c r="J3" s="15"/>
      <c r="K3" s="16"/>
      <c r="S3" s="10"/>
      <c r="T3" s="10"/>
      <c r="U3" s="10"/>
      <c r="V3" s="10"/>
      <c r="W3" s="10"/>
      <c r="X3" s="10"/>
    </row>
    <row r="4" spans="2:24" ht="15.75" customHeight="1">
      <c r="B4" s="17"/>
      <c r="C4" s="1"/>
      <c r="D4" s="18"/>
      <c r="E4" s="1"/>
      <c r="F4" s="1"/>
      <c r="G4" s="19" t="s">
        <v>8</v>
      </c>
      <c r="H4" s="19"/>
      <c r="I4" s="19"/>
      <c r="J4" s="19"/>
      <c r="K4" s="19"/>
      <c r="S4" s="20" t="s">
        <v>9</v>
      </c>
      <c r="T4" s="20"/>
      <c r="U4" s="20"/>
      <c r="V4" s="20"/>
      <c r="W4" s="20"/>
      <c r="X4" s="20"/>
    </row>
    <row r="5" spans="2:24" ht="12.75">
      <c r="B5" s="21" t="s">
        <v>10</v>
      </c>
      <c r="C5" s="1"/>
      <c r="D5" s="1"/>
      <c r="E5" s="1"/>
      <c r="F5" s="1"/>
      <c r="G5" s="22"/>
      <c r="H5" s="22"/>
      <c r="I5" s="23"/>
      <c r="J5" s="23"/>
      <c r="K5" s="24" t="s">
        <v>11</v>
      </c>
      <c r="S5" s="20"/>
      <c r="T5" s="20"/>
      <c r="U5" s="20"/>
      <c r="V5" s="20"/>
      <c r="W5" s="20"/>
      <c r="X5" s="20"/>
    </row>
    <row r="6" spans="2:24" ht="12.75">
      <c r="B6" s="25" t="s">
        <v>12</v>
      </c>
      <c r="C6" s="25"/>
      <c r="D6" s="25"/>
      <c r="E6" s="25"/>
      <c r="F6" s="25"/>
      <c r="G6" s="25"/>
      <c r="H6" s="25"/>
      <c r="I6" s="25"/>
      <c r="J6" s="25"/>
      <c r="K6" s="25"/>
      <c r="S6" s="20"/>
      <c r="T6" s="20"/>
      <c r="U6" s="20"/>
      <c r="V6" s="20"/>
      <c r="W6" s="20"/>
      <c r="X6" s="20"/>
    </row>
    <row r="7" spans="2:24" ht="12.75" customHeight="1">
      <c r="B7" s="26"/>
      <c r="C7" s="26"/>
      <c r="D7" s="26"/>
      <c r="E7" s="26"/>
      <c r="F7" s="26"/>
      <c r="G7" s="26"/>
      <c r="H7" s="26"/>
      <c r="I7" s="26"/>
      <c r="J7" s="26"/>
      <c r="K7" s="26"/>
      <c r="M7" s="27"/>
      <c r="N7" s="27"/>
      <c r="O7" s="27"/>
      <c r="P7" s="27"/>
      <c r="S7" s="20" t="s">
        <v>13</v>
      </c>
      <c r="T7" s="20"/>
      <c r="U7" s="20"/>
      <c r="V7" s="20"/>
      <c r="W7" s="20"/>
      <c r="X7" s="20"/>
    </row>
    <row r="8" spans="1:24" ht="16.5" customHeight="1">
      <c r="A8" s="11"/>
      <c r="B8" s="28" t="s">
        <v>14</v>
      </c>
      <c r="C8" s="29" t="s">
        <v>15</v>
      </c>
      <c r="D8" s="29"/>
      <c r="E8" s="29"/>
      <c r="F8" s="29"/>
      <c r="G8" s="29"/>
      <c r="H8" s="30"/>
      <c r="I8" s="31" t="s">
        <v>16</v>
      </c>
      <c r="J8" s="31" t="s">
        <v>17</v>
      </c>
      <c r="K8" s="31" t="s">
        <v>18</v>
      </c>
      <c r="S8" s="20"/>
      <c r="T8" s="20"/>
      <c r="U8" s="20"/>
      <c r="V8" s="20"/>
      <c r="W8" s="20"/>
      <c r="X8" s="20"/>
    </row>
    <row r="9" spans="1:17" ht="16.5" customHeight="1">
      <c r="A9" s="11"/>
      <c r="B9" s="28"/>
      <c r="C9" s="29"/>
      <c r="D9" s="29"/>
      <c r="E9" s="29"/>
      <c r="F9" s="29"/>
      <c r="G9" s="29"/>
      <c r="H9" s="32" t="s">
        <v>19</v>
      </c>
      <c r="I9" s="33">
        <v>30</v>
      </c>
      <c r="J9" s="33">
        <v>11</v>
      </c>
      <c r="K9" s="33">
        <v>2016</v>
      </c>
      <c r="Q9" s="34">
        <f>DATE(K9,J9,I9)</f>
        <v>42704</v>
      </c>
    </row>
    <row r="10" spans="1:19" ht="16.5" customHeight="1">
      <c r="A10" s="11"/>
      <c r="B10" s="35" t="s">
        <v>20</v>
      </c>
      <c r="C10" s="36" t="s">
        <v>21</v>
      </c>
      <c r="D10" s="36"/>
      <c r="E10" s="36"/>
      <c r="F10" s="36"/>
      <c r="G10" s="36"/>
      <c r="H10" s="37"/>
      <c r="I10" s="31" t="s">
        <v>16</v>
      </c>
      <c r="J10" s="31" t="s">
        <v>17</v>
      </c>
      <c r="K10" s="31" t="s">
        <v>18</v>
      </c>
      <c r="S10" s="38" t="s">
        <v>22</v>
      </c>
    </row>
    <row r="11" spans="1:28" ht="16.5" customHeight="1">
      <c r="A11" s="11"/>
      <c r="B11" s="35" t="s">
        <v>23</v>
      </c>
      <c r="C11" s="39" t="s">
        <v>24</v>
      </c>
      <c r="D11" s="39"/>
      <c r="E11" s="39"/>
      <c r="F11" s="39"/>
      <c r="G11" s="39"/>
      <c r="H11" s="32" t="s">
        <v>25</v>
      </c>
      <c r="I11" s="40">
        <v>5</v>
      </c>
      <c r="J11" s="33">
        <v>12</v>
      </c>
      <c r="K11" s="33">
        <v>2016</v>
      </c>
      <c r="Q11" s="34">
        <f>DATE(K11,J11,I11)</f>
        <v>42709</v>
      </c>
      <c r="S11" s="41" t="str">
        <f>IF(M28&gt;75,"Stawka nie może być większa niż 75 zł, jeżeli akcja nie jest organizowana w COSie -Twoja akcja przekroczyła stawkę!!!","Stawka jest prawidłowa")</f>
        <v>Stawka jest prawidłowa</v>
      </c>
      <c r="T11" s="41"/>
      <c r="U11" s="41"/>
      <c r="V11" s="41"/>
      <c r="W11" s="41"/>
      <c r="X11" s="41"/>
      <c r="Y11" s="42" t="s">
        <v>26</v>
      </c>
      <c r="Z11" s="43"/>
      <c r="AA11" s="43"/>
      <c r="AB11" s="43"/>
    </row>
    <row r="12" spans="1:28" ht="16.5" customHeight="1">
      <c r="A12" s="11"/>
      <c r="B12" s="44" t="s">
        <v>27</v>
      </c>
      <c r="C12" s="45">
        <v>604550493</v>
      </c>
      <c r="D12" s="45"/>
      <c r="E12" s="45"/>
      <c r="F12" s="45"/>
      <c r="G12" s="45"/>
      <c r="H12" s="46"/>
      <c r="I12" s="47" t="s">
        <v>28</v>
      </c>
      <c r="J12" s="47"/>
      <c r="K12" s="48">
        <f>Q11-Q9+1</f>
        <v>6</v>
      </c>
      <c r="S12" s="41"/>
      <c r="T12" s="41"/>
      <c r="U12" s="41"/>
      <c r="V12" s="41"/>
      <c r="W12" s="41"/>
      <c r="X12" s="41"/>
      <c r="Y12" s="42"/>
      <c r="Z12" s="43"/>
      <c r="AA12" s="43"/>
      <c r="AB12" s="43"/>
    </row>
    <row r="13" spans="1:28" ht="30" customHeight="1">
      <c r="A13" s="11"/>
      <c r="B13" s="49"/>
      <c r="C13" s="50"/>
      <c r="D13" s="50"/>
      <c r="E13" s="51" t="s">
        <v>29</v>
      </c>
      <c r="F13" s="52" t="s">
        <v>30</v>
      </c>
      <c r="G13" s="52" t="s">
        <v>31</v>
      </c>
      <c r="H13" s="46"/>
      <c r="I13" s="53" t="s">
        <v>32</v>
      </c>
      <c r="J13" s="53" t="s">
        <v>33</v>
      </c>
      <c r="K13" s="54" t="s">
        <v>34</v>
      </c>
      <c r="S13" s="41"/>
      <c r="T13" s="41"/>
      <c r="U13" s="41"/>
      <c r="V13" s="41"/>
      <c r="W13" s="41"/>
      <c r="X13" s="41"/>
      <c r="Y13" s="42"/>
      <c r="Z13" s="43"/>
      <c r="AA13" s="43"/>
      <c r="AB13" s="43"/>
    </row>
    <row r="14" spans="1:28" ht="12.75" customHeight="1">
      <c r="A14" s="11"/>
      <c r="B14" s="55" t="s">
        <v>35</v>
      </c>
      <c r="C14" s="55"/>
      <c r="D14" s="56" t="s">
        <v>36</v>
      </c>
      <c r="E14" s="57">
        <v>4</v>
      </c>
      <c r="F14" s="57">
        <v>5</v>
      </c>
      <c r="G14" s="58">
        <v>35</v>
      </c>
      <c r="H14" s="57"/>
      <c r="I14" s="58">
        <v>700</v>
      </c>
      <c r="J14" s="58">
        <v>700</v>
      </c>
      <c r="K14" s="59"/>
      <c r="S14" s="41"/>
      <c r="T14" s="41"/>
      <c r="U14" s="41"/>
      <c r="V14" s="41"/>
      <c r="W14" s="41"/>
      <c r="X14" s="41"/>
      <c r="Y14" s="42"/>
      <c r="Z14" s="43"/>
      <c r="AA14" s="43"/>
      <c r="AB14" s="43"/>
    </row>
    <row r="15" spans="1:28" ht="12.75" customHeight="1">
      <c r="A15" s="11"/>
      <c r="B15" s="55"/>
      <c r="C15" s="55"/>
      <c r="D15" s="60" t="s">
        <v>37</v>
      </c>
      <c r="E15" s="61">
        <v>1</v>
      </c>
      <c r="F15" s="61">
        <v>5</v>
      </c>
      <c r="G15" s="62"/>
      <c r="H15" s="61"/>
      <c r="I15" s="62"/>
      <c r="J15" s="62"/>
      <c r="K15" s="63"/>
      <c r="S15" s="41" t="str">
        <f>IF(I29&lt;&gt;J29+K29,"Koszty ogółem muszą być równe sumie kosztów WSS i kosztów własnych - popraw wartości!!!","Koszty zsumowano prawidłowo")</f>
        <v>Koszty zsumowano prawidłowo</v>
      </c>
      <c r="T15" s="41"/>
      <c r="U15" s="41"/>
      <c r="V15" s="41"/>
      <c r="W15" s="41"/>
      <c r="X15" s="41"/>
      <c r="Y15" s="64" t="s">
        <v>38</v>
      </c>
      <c r="Z15" s="43"/>
      <c r="AA15" s="43"/>
      <c r="AB15" s="43"/>
    </row>
    <row r="16" spans="1:28" ht="12.75" customHeight="1">
      <c r="A16" s="11"/>
      <c r="B16" s="65" t="s">
        <v>39</v>
      </c>
      <c r="C16" s="65"/>
      <c r="D16" s="66" t="s">
        <v>36</v>
      </c>
      <c r="E16" s="57">
        <v>4</v>
      </c>
      <c r="F16" s="67">
        <v>6</v>
      </c>
      <c r="G16" s="58">
        <v>30</v>
      </c>
      <c r="H16" s="57"/>
      <c r="I16" s="58">
        <v>720</v>
      </c>
      <c r="J16" s="58">
        <v>720</v>
      </c>
      <c r="K16" s="59"/>
      <c r="S16" s="41"/>
      <c r="T16" s="41"/>
      <c r="U16" s="41"/>
      <c r="V16" s="41"/>
      <c r="W16" s="41"/>
      <c r="X16" s="41"/>
      <c r="Y16" s="64"/>
      <c r="Z16" s="43"/>
      <c r="AA16" s="43"/>
      <c r="AB16" s="43"/>
    </row>
    <row r="17" spans="1:28" ht="12.75">
      <c r="A17" s="11"/>
      <c r="B17" s="65"/>
      <c r="C17" s="65"/>
      <c r="D17" s="68" t="s">
        <v>37</v>
      </c>
      <c r="E17" s="61">
        <v>1</v>
      </c>
      <c r="F17" s="61">
        <v>6</v>
      </c>
      <c r="G17" s="62"/>
      <c r="H17" s="61"/>
      <c r="I17" s="62"/>
      <c r="J17" s="62"/>
      <c r="K17" s="63"/>
      <c r="S17" s="41"/>
      <c r="T17" s="41"/>
      <c r="U17" s="41"/>
      <c r="V17" s="41"/>
      <c r="W17" s="41"/>
      <c r="X17" s="41"/>
      <c r="Y17" s="64"/>
      <c r="Z17" s="43"/>
      <c r="AA17" s="43"/>
      <c r="AB17" s="43"/>
    </row>
    <row r="18" spans="1:28" ht="15.75" customHeight="1">
      <c r="A18" s="11"/>
      <c r="B18" s="55" t="s">
        <v>40</v>
      </c>
      <c r="C18" s="55"/>
      <c r="D18" s="69"/>
      <c r="E18" s="70"/>
      <c r="F18" s="70"/>
      <c r="G18" s="71"/>
      <c r="H18" s="70"/>
      <c r="I18" s="72"/>
      <c r="J18" s="71"/>
      <c r="K18" s="7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:28" ht="15.75" customHeight="1">
      <c r="A19" s="11"/>
      <c r="B19" s="65" t="s">
        <v>41</v>
      </c>
      <c r="C19" s="65"/>
      <c r="D19" s="74"/>
      <c r="E19" s="70"/>
      <c r="F19" s="70"/>
      <c r="G19" s="71"/>
      <c r="H19" s="70"/>
      <c r="I19" s="71"/>
      <c r="J19" s="71"/>
      <c r="K19" s="7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:28" ht="12.75" customHeight="1">
      <c r="A20" s="11"/>
      <c r="B20" s="55" t="s">
        <v>42</v>
      </c>
      <c r="C20" s="55"/>
      <c r="D20" s="56" t="s">
        <v>36</v>
      </c>
      <c r="E20" s="57"/>
      <c r="F20" s="57"/>
      <c r="G20" s="58"/>
      <c r="H20" s="57"/>
      <c r="I20" s="58"/>
      <c r="J20" s="75"/>
      <c r="K20" s="59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:28" ht="12.75">
      <c r="A21" s="11"/>
      <c r="B21" s="55"/>
      <c r="C21" s="55"/>
      <c r="D21" s="60" t="s">
        <v>37</v>
      </c>
      <c r="E21" s="61"/>
      <c r="F21" s="61"/>
      <c r="G21" s="62"/>
      <c r="H21" s="61"/>
      <c r="I21" s="62"/>
      <c r="J21" s="62"/>
      <c r="K21" s="6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:28" ht="14.25" customHeight="1">
      <c r="A22" s="11"/>
      <c r="B22" s="76" t="s">
        <v>43</v>
      </c>
      <c r="C22" s="76"/>
      <c r="D22" s="77"/>
      <c r="E22" s="77"/>
      <c r="F22" s="77"/>
      <c r="G22" s="77"/>
      <c r="H22" s="77"/>
      <c r="I22" s="78"/>
      <c r="J22" s="78"/>
      <c r="K22" s="79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:28" ht="14.25" customHeight="1">
      <c r="A23" s="11"/>
      <c r="B23" s="80" t="s">
        <v>44</v>
      </c>
      <c r="C23" s="81"/>
      <c r="D23" s="82"/>
      <c r="E23" s="82"/>
      <c r="F23" s="82"/>
      <c r="G23" s="82"/>
      <c r="H23" s="82"/>
      <c r="I23" s="83"/>
      <c r="J23" s="83"/>
      <c r="K23" s="84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:28" ht="14.25" customHeight="1">
      <c r="A24" s="11"/>
      <c r="B24" s="85" t="s">
        <v>45</v>
      </c>
      <c r="C24" s="86"/>
      <c r="D24" s="87"/>
      <c r="E24" s="87"/>
      <c r="F24" s="87"/>
      <c r="G24" s="87"/>
      <c r="H24" s="87"/>
      <c r="I24" s="88"/>
      <c r="J24" s="88"/>
      <c r="K24" s="89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:11" ht="14.25" customHeight="1">
      <c r="A25" s="11"/>
      <c r="B25" s="90" t="s">
        <v>46</v>
      </c>
      <c r="C25" s="91"/>
      <c r="D25" s="92"/>
      <c r="E25" s="92"/>
      <c r="F25" s="92"/>
      <c r="G25" s="92"/>
      <c r="H25" s="92"/>
      <c r="I25" s="93"/>
      <c r="J25" s="93"/>
      <c r="K25" s="89"/>
    </row>
    <row r="26" spans="1:11" ht="14.25" customHeight="1">
      <c r="A26" s="11"/>
      <c r="B26" s="94" t="s">
        <v>47</v>
      </c>
      <c r="C26" s="94"/>
      <c r="D26" s="92"/>
      <c r="E26" s="92"/>
      <c r="F26" s="92"/>
      <c r="G26" s="92"/>
      <c r="H26" s="92"/>
      <c r="I26" s="93"/>
      <c r="J26" s="93"/>
      <c r="K26" s="89"/>
    </row>
    <row r="27" spans="1:11" ht="12.75" customHeight="1">
      <c r="A27" s="11"/>
      <c r="B27" s="95" t="s">
        <v>48</v>
      </c>
      <c r="C27" s="95"/>
      <c r="D27" s="77" t="s">
        <v>49</v>
      </c>
      <c r="E27" s="77"/>
      <c r="F27" s="77"/>
      <c r="G27" s="77"/>
      <c r="H27" s="77"/>
      <c r="I27" s="78">
        <v>211</v>
      </c>
      <c r="J27" s="96">
        <v>211</v>
      </c>
      <c r="K27" s="79"/>
    </row>
    <row r="28" spans="1:14" ht="15" customHeight="1">
      <c r="A28" s="11"/>
      <c r="B28" s="95"/>
      <c r="C28" s="95"/>
      <c r="D28" s="87"/>
      <c r="E28" s="87"/>
      <c r="F28" s="87"/>
      <c r="G28" s="87"/>
      <c r="H28" s="87"/>
      <c r="I28" s="62"/>
      <c r="J28" s="97"/>
      <c r="K28" s="63"/>
      <c r="M28" s="98">
        <f>J29/N28/K12</f>
        <v>67.95833333333333</v>
      </c>
      <c r="N28" s="99">
        <f>IF(E16&gt;E14,E16,E14)</f>
        <v>4</v>
      </c>
    </row>
    <row r="29" spans="1:11" ht="14.25" customHeight="1">
      <c r="A29" s="11"/>
      <c r="B29" s="100" t="s">
        <v>50</v>
      </c>
      <c r="C29" s="100"/>
      <c r="D29" s="100"/>
      <c r="E29" s="100"/>
      <c r="F29" s="100"/>
      <c r="G29" s="100"/>
      <c r="H29" s="100"/>
      <c r="I29" s="101">
        <f>SUM(I14:I28)</f>
        <v>1631</v>
      </c>
      <c r="J29" s="102">
        <f>SUM(J14:J28)</f>
        <v>1631</v>
      </c>
      <c r="K29" s="103">
        <f>SUM(K14:K28)</f>
        <v>0</v>
      </c>
    </row>
    <row r="30" spans="1:11" ht="14.25" customHeight="1">
      <c r="A30" s="11"/>
      <c r="B30" s="104" t="s">
        <v>51</v>
      </c>
      <c r="C30" s="105" t="s">
        <v>52</v>
      </c>
      <c r="D30" s="105"/>
      <c r="E30" s="105"/>
      <c r="F30" s="106" t="s">
        <v>53</v>
      </c>
      <c r="G30" s="107">
        <v>42689</v>
      </c>
      <c r="H30" s="107"/>
      <c r="I30" s="101"/>
      <c r="J30" s="102"/>
      <c r="K30" s="103"/>
    </row>
    <row r="31" spans="1:11" ht="14.25" customHeight="1">
      <c r="A31" s="11"/>
      <c r="B31" s="108"/>
      <c r="C31" s="108"/>
      <c r="D31" s="108"/>
      <c r="E31" s="108"/>
      <c r="F31" s="108"/>
      <c r="G31" s="108"/>
      <c r="H31" s="108"/>
      <c r="I31" s="101"/>
      <c r="J31" s="102"/>
      <c r="K31" s="103"/>
    </row>
    <row r="32" spans="1:11" ht="14.25" customHeight="1">
      <c r="A32" s="11"/>
      <c r="B32" s="109"/>
      <c r="C32" s="109"/>
      <c r="D32" s="109"/>
      <c r="E32" s="109"/>
      <c r="F32" s="109"/>
      <c r="G32" s="109"/>
      <c r="H32" s="109"/>
      <c r="I32" s="101"/>
      <c r="J32" s="102"/>
      <c r="K32" s="103"/>
    </row>
    <row r="33" spans="1:11" ht="24" customHeight="1">
      <c r="A33" s="11"/>
      <c r="B33" s="110" t="s">
        <v>54</v>
      </c>
      <c r="C33" s="110"/>
      <c r="D33" s="105" t="s">
        <v>52</v>
      </c>
      <c r="E33" s="105"/>
      <c r="F33" s="105"/>
      <c r="G33" s="111" t="s">
        <v>55</v>
      </c>
      <c r="H33" s="107">
        <v>42689</v>
      </c>
      <c r="I33" s="101"/>
      <c r="J33" s="102"/>
      <c r="K33" s="103"/>
    </row>
    <row r="34" spans="1:11" ht="15" customHeight="1">
      <c r="A34" s="11"/>
      <c r="B34" s="112" t="s">
        <v>56</v>
      </c>
      <c r="C34" s="112"/>
      <c r="D34" s="112"/>
      <c r="E34" s="112"/>
      <c r="F34" s="112"/>
      <c r="G34" s="112"/>
      <c r="H34" s="113"/>
      <c r="I34" s="113"/>
      <c r="J34" s="113"/>
      <c r="K34" s="113"/>
    </row>
    <row r="35" spans="1:11" ht="15.75" customHeight="1">
      <c r="A35" s="114"/>
      <c r="B35" s="115" t="s">
        <v>57</v>
      </c>
      <c r="C35" s="116" t="s">
        <v>58</v>
      </c>
      <c r="D35" s="116"/>
      <c r="E35" s="115" t="s">
        <v>59</v>
      </c>
      <c r="F35" s="115"/>
      <c r="G35" s="116" t="s">
        <v>60</v>
      </c>
      <c r="H35" s="116"/>
      <c r="I35" s="115" t="s">
        <v>61</v>
      </c>
      <c r="J35" s="116" t="s">
        <v>62</v>
      </c>
      <c r="K35" s="116"/>
    </row>
    <row r="36" spans="1:15" ht="54.75" customHeight="1">
      <c r="A36" s="114"/>
      <c r="B36" s="115"/>
      <c r="C36" s="115"/>
      <c r="D36" s="116"/>
      <c r="E36" s="115"/>
      <c r="F36" s="115"/>
      <c r="G36" s="116"/>
      <c r="H36" s="116"/>
      <c r="I36" s="115"/>
      <c r="J36" s="115"/>
      <c r="K36" s="116"/>
      <c r="N36" s="117"/>
      <c r="O36" s="117"/>
    </row>
    <row r="37" spans="1:11" ht="15.75" customHeight="1">
      <c r="A37" s="114"/>
      <c r="B37" s="115"/>
      <c r="C37" s="115"/>
      <c r="D37" s="116"/>
      <c r="E37" s="115"/>
      <c r="F37" s="115"/>
      <c r="G37" s="116"/>
      <c r="H37" s="116"/>
      <c r="I37" s="115"/>
      <c r="J37" s="115"/>
      <c r="K37" s="116"/>
    </row>
    <row r="38" spans="1:11" ht="15.75" customHeight="1">
      <c r="A38" s="114"/>
      <c r="B38" s="115"/>
      <c r="C38" s="115"/>
      <c r="D38" s="116"/>
      <c r="E38" s="115"/>
      <c r="F38" s="115"/>
      <c r="G38" s="116"/>
      <c r="H38" s="116"/>
      <c r="I38" s="115"/>
      <c r="J38" s="115"/>
      <c r="K38" s="116"/>
    </row>
    <row r="39" spans="1:11" ht="15.75" customHeight="1">
      <c r="A39" s="114"/>
      <c r="B39" s="118" t="s">
        <v>63</v>
      </c>
      <c r="C39" s="119" t="s">
        <v>64</v>
      </c>
      <c r="D39" s="119"/>
      <c r="E39" s="120" t="s">
        <v>65</v>
      </c>
      <c r="F39" s="120"/>
      <c r="G39" s="118" t="s">
        <v>66</v>
      </c>
      <c r="H39" s="118"/>
      <c r="I39" s="120" t="s">
        <v>65</v>
      </c>
      <c r="J39" s="119" t="s">
        <v>67</v>
      </c>
      <c r="K39" s="119"/>
    </row>
    <row r="40" spans="2:11" ht="15.75" customHeight="1">
      <c r="B40" s="121"/>
      <c r="C40" s="121"/>
      <c r="D40" s="121"/>
      <c r="E40" s="121"/>
      <c r="F40" s="121"/>
      <c r="G40" s="121"/>
      <c r="H40" s="121"/>
      <c r="I40" s="121"/>
      <c r="J40" s="121"/>
      <c r="K40" s="121"/>
    </row>
    <row r="41" spans="2:11" ht="12.75"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2" ht="12.75">
      <c r="A42" s="11"/>
      <c r="B42" s="122" t="s">
        <v>68</v>
      </c>
      <c r="C42" s="122"/>
      <c r="D42" s="122"/>
      <c r="E42" s="122"/>
      <c r="F42" s="122"/>
      <c r="G42" s="122"/>
      <c r="H42" s="122"/>
      <c r="I42" s="123" t="s">
        <v>69</v>
      </c>
      <c r="J42" s="123"/>
      <c r="K42" s="123"/>
      <c r="L42" s="124"/>
    </row>
    <row r="43" spans="1:12" ht="12.75" customHeight="1">
      <c r="A43" s="11"/>
      <c r="B43" s="125"/>
      <c r="C43" s="125"/>
      <c r="D43" s="125"/>
      <c r="E43" s="125"/>
      <c r="F43" s="125"/>
      <c r="G43" s="125"/>
      <c r="H43" s="125"/>
      <c r="I43" s="126" t="s">
        <v>70</v>
      </c>
      <c r="J43" s="126"/>
      <c r="K43" s="126"/>
      <c r="L43" s="124"/>
    </row>
    <row r="44" spans="2:11" ht="12.75">
      <c r="B44" s="125"/>
      <c r="C44" s="125"/>
      <c r="D44" s="125"/>
      <c r="E44" s="125"/>
      <c r="F44" s="125"/>
      <c r="G44" s="125"/>
      <c r="H44" s="125"/>
      <c r="I44" s="126"/>
      <c r="J44" s="126"/>
      <c r="K44" s="126"/>
    </row>
    <row r="45" spans="2:11" ht="12.75">
      <c r="B45" s="125"/>
      <c r="C45" s="125"/>
      <c r="D45" s="125"/>
      <c r="E45" s="125"/>
      <c r="F45" s="125"/>
      <c r="G45" s="125"/>
      <c r="H45" s="125"/>
      <c r="I45" s="126"/>
      <c r="J45" s="126"/>
      <c r="K45" s="126"/>
    </row>
    <row r="46" spans="2:11" ht="12.75">
      <c r="B46" s="125"/>
      <c r="C46" s="125"/>
      <c r="D46" s="125"/>
      <c r="E46" s="125"/>
      <c r="F46" s="125"/>
      <c r="G46" s="125"/>
      <c r="H46" s="125"/>
      <c r="I46" s="126"/>
      <c r="J46" s="126"/>
      <c r="K46" s="126"/>
    </row>
    <row r="47" spans="2:11" ht="12.75">
      <c r="B47" s="125"/>
      <c r="C47" s="125"/>
      <c r="D47" s="125"/>
      <c r="E47" s="125"/>
      <c r="F47" s="125"/>
      <c r="G47" s="125"/>
      <c r="H47" s="125"/>
      <c r="I47" s="126"/>
      <c r="J47" s="126"/>
      <c r="K47" s="126"/>
    </row>
    <row r="48" spans="2:11" ht="12.75">
      <c r="B48" s="127" t="s">
        <v>71</v>
      </c>
      <c r="C48" s="128"/>
      <c r="D48" s="128"/>
      <c r="E48" s="128"/>
      <c r="F48" s="128"/>
      <c r="G48" s="128"/>
      <c r="H48" s="128"/>
      <c r="I48" s="128"/>
      <c r="J48" s="128"/>
      <c r="K48" s="128"/>
    </row>
    <row r="49" spans="1:11" ht="12.75">
      <c r="A49" s="11"/>
      <c r="B49" s="129" t="s">
        <v>72</v>
      </c>
      <c r="C49" s="129"/>
      <c r="D49" s="129"/>
      <c r="E49" s="129"/>
      <c r="F49" s="129"/>
      <c r="G49" s="129"/>
      <c r="H49" s="129"/>
      <c r="I49" s="129"/>
      <c r="J49" s="129"/>
      <c r="K49" s="129"/>
    </row>
    <row r="50" spans="1:11" ht="12.75">
      <c r="A50" s="11"/>
      <c r="B50" s="130"/>
      <c r="C50" s="130"/>
      <c r="D50" s="130"/>
      <c r="E50" s="130"/>
      <c r="F50" s="130"/>
      <c r="G50" s="130"/>
      <c r="H50" s="130"/>
      <c r="I50" s="130"/>
      <c r="J50" s="130"/>
      <c r="K50" s="130"/>
    </row>
    <row r="51" spans="1:11" ht="12.75">
      <c r="A51" s="11"/>
      <c r="B51" s="130"/>
      <c r="C51" s="130"/>
      <c r="D51" s="130"/>
      <c r="E51" s="130"/>
      <c r="F51" s="130"/>
      <c r="G51" s="130"/>
      <c r="H51" s="130"/>
      <c r="I51" s="130"/>
      <c r="J51" s="130"/>
      <c r="K51" s="130"/>
    </row>
    <row r="52" spans="1:11" ht="12.75">
      <c r="A52" s="11"/>
      <c r="B52" s="130"/>
      <c r="C52" s="130"/>
      <c r="D52" s="130"/>
      <c r="E52" s="130"/>
      <c r="F52" s="130"/>
      <c r="G52" s="130"/>
      <c r="H52" s="130"/>
      <c r="I52" s="130"/>
      <c r="J52" s="130"/>
      <c r="K52" s="130"/>
    </row>
    <row r="53" spans="1:11" ht="12.75">
      <c r="A53" s="11"/>
      <c r="B53" s="130"/>
      <c r="C53" s="130"/>
      <c r="D53" s="130"/>
      <c r="E53" s="130"/>
      <c r="F53" s="130"/>
      <c r="G53" s="130"/>
      <c r="H53" s="130"/>
      <c r="I53" s="130"/>
      <c r="J53" s="130"/>
      <c r="K53" s="130"/>
    </row>
    <row r="54" spans="1:11" ht="12.75">
      <c r="A54" s="11"/>
      <c r="B54" s="130"/>
      <c r="C54" s="130"/>
      <c r="D54" s="130"/>
      <c r="E54" s="130"/>
      <c r="F54" s="130"/>
      <c r="G54" s="130"/>
      <c r="H54" s="130"/>
      <c r="I54" s="130"/>
      <c r="J54" s="130"/>
      <c r="K54" s="130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</sheetData>
  <sheetProtection selectLockedCells="1" selectUnlockedCells="1"/>
  <mergeCells count="66">
    <mergeCell ref="S1:X1"/>
    <mergeCell ref="S2:X3"/>
    <mergeCell ref="B3:E3"/>
    <mergeCell ref="G4:K4"/>
    <mergeCell ref="S4:X6"/>
    <mergeCell ref="B6:K6"/>
    <mergeCell ref="B7:K7"/>
    <mergeCell ref="M7:P7"/>
    <mergeCell ref="S7:X8"/>
    <mergeCell ref="B8:B9"/>
    <mergeCell ref="C8:G9"/>
    <mergeCell ref="C10:G10"/>
    <mergeCell ref="C11:G11"/>
    <mergeCell ref="S11:X14"/>
    <mergeCell ref="Y11:Y14"/>
    <mergeCell ref="C12:G12"/>
    <mergeCell ref="H12:H13"/>
    <mergeCell ref="I12:J12"/>
    <mergeCell ref="B14:C15"/>
    <mergeCell ref="S15:X17"/>
    <mergeCell ref="Y15:Y17"/>
    <mergeCell ref="B16:C17"/>
    <mergeCell ref="B18:C18"/>
    <mergeCell ref="B19:C19"/>
    <mergeCell ref="B20:C21"/>
    <mergeCell ref="B22:C22"/>
    <mergeCell ref="D22:H22"/>
    <mergeCell ref="D23:H23"/>
    <mergeCell ref="D24:H24"/>
    <mergeCell ref="D25:H26"/>
    <mergeCell ref="I25:I26"/>
    <mergeCell ref="J25:J26"/>
    <mergeCell ref="K25:K26"/>
    <mergeCell ref="B26:C26"/>
    <mergeCell ref="B27:C28"/>
    <mergeCell ref="D27:H27"/>
    <mergeCell ref="D28:H28"/>
    <mergeCell ref="B29:H29"/>
    <mergeCell ref="I29:I33"/>
    <mergeCell ref="J29:J33"/>
    <mergeCell ref="K29:K33"/>
    <mergeCell ref="C30:E30"/>
    <mergeCell ref="G30:H30"/>
    <mergeCell ref="B31:H31"/>
    <mergeCell ref="B32:H32"/>
    <mergeCell ref="B33:C33"/>
    <mergeCell ref="D33:F33"/>
    <mergeCell ref="B34:G34"/>
    <mergeCell ref="H34:K34"/>
    <mergeCell ref="B35:B38"/>
    <mergeCell ref="C35:D38"/>
    <mergeCell ref="E35:F38"/>
    <mergeCell ref="G35:H38"/>
    <mergeCell ref="I35:I38"/>
    <mergeCell ref="J35:K38"/>
    <mergeCell ref="N36:O36"/>
    <mergeCell ref="C39:D39"/>
    <mergeCell ref="E39:F39"/>
    <mergeCell ref="G39:H39"/>
    <mergeCell ref="J39:K39"/>
    <mergeCell ref="B42:H42"/>
    <mergeCell ref="I42:K42"/>
    <mergeCell ref="B43:H47"/>
    <mergeCell ref="I43:K47"/>
    <mergeCell ref="B49:K49"/>
    <mergeCell ref="B50:K54"/>
  </mergeCells>
  <conditionalFormatting sqref="S11:X14">
    <cfRule type="cellIs" priority="1" dxfId="0" operator="equal" stopIfTrue="1">
      <formula>"Stawka nie może być większa niż 75 zł, jeżeli akcja nie jest organizowana w COSie -Twoja akcja przekroczyła stawkę!!!"</formula>
    </cfRule>
    <cfRule type="cellIs" priority="2" dxfId="0" operator="equal" stopIfTrue="1">
      <formula>"Stawka nie może być większa niż 75 zł, jeżeli akcja nie jest organizowana w COSie -Twoja akcja przekroczyła stawkę!!"</formula>
    </cfRule>
  </conditionalFormatting>
  <conditionalFormatting sqref="S15:X17">
    <cfRule type="cellIs" priority="3" dxfId="0" operator="equal" stopIfTrue="1">
      <formula>"Koszty ogółem muszą być równe sumie kosztów WSS i kosztów własnych - popraw wartości!!!"</formula>
    </cfRule>
  </conditionalFormatting>
  <dataValidations count="8">
    <dataValidation operator="equal" allowBlank="1" showInputMessage="1" showErrorMessage="1" promptTitle="Uwaga!!!" prompt="Proszę uzupełniać tylko białe pola - pola szare wypełnią się automatycznie po wypełnieniu preliminarza!!!" sqref="A1">
      <formula1>0</formula1>
    </dataValidation>
    <dataValidation operator="equal" allowBlank="1" showInputMessage="1" showErrorMessage="1" promptTitle="Nie uzupełniać" prompt="Uzupełni się automatycznie!!!" sqref="J2">
      <formula1>0</formula1>
    </dataValidation>
    <dataValidation operator="equal" allowBlank="1" showInputMessage="1" showErrorMessage="1" promptTitle="Uwaga!!!" prompt="Nadaje WSS Poznań po zatwierdzeniu preliminarza!!!" sqref="K2">
      <formula1>0</formula1>
    </dataValidation>
    <dataValidation type="whole" allowBlank="1" showInputMessage="1" showErrorMessage="1" promptTitle="Dzień" prompt="Wpisz numer od 1 - 31" errorTitle="Błąd!!!" error="Wpisz liczbę od 1 - 31!!!" sqref="I9 I11">
      <formula1>1</formula1>
      <formula2>31</formula2>
    </dataValidation>
    <dataValidation type="whole" allowBlank="1" showInputMessage="1" showErrorMessage="1" promptTitle="Miesiąc" prompt="Wpisz liczbę pomiędzy 1, a 12" errorTitle="Nieprawidłowa liczba" error="Wpisz liczbę od 1 do 12!!!" sqref="J9 J11">
      <formula1>1</formula1>
      <formula2>12</formula2>
    </dataValidation>
    <dataValidation type="whole" allowBlank="1" showInputMessage="1" showErrorMessage="1" promptTitle="Rok" prompt="Wpisz rok w formacie 4-cyfrowym&#10;np.: 2009" sqref="K9 K11">
      <formula1>2009</formula1>
      <formula2>2099</formula2>
    </dataValidation>
    <dataValidation operator="equal" allowBlank="1" showInputMessage="1" showErrorMessage="1" promptTitle="Nie wypełniać" prompt="Pole wypełniane automatycznie lub wymagana jest konsultacja z metodykiem!!!" sqref="F16">
      <formula1>0</formula1>
    </dataValidation>
    <dataValidation errorStyle="information" operator="equal" allowBlank="1" showInputMessage="1" errorTitle="Uwaga!!!" error="Stawka większa niż 75 zł!!!&#10;Preliminarz będzie zatwierdzony tylko jeśli akcja odbywa się w COS'ie!!!" sqref="M28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scale="7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94"/>
  <sheetViews>
    <sheetView view="pageBreakPreview" zoomScale="77" zoomScaleNormal="55" zoomScaleSheetLayoutView="77" workbookViewId="0" topLeftCell="A1">
      <selection activeCell="A6" sqref="A6"/>
    </sheetView>
  </sheetViews>
  <sheetFormatPr defaultColWidth="9.140625" defaultRowHeight="12.75"/>
  <cols>
    <col min="1" max="1" width="12.8515625" style="0" customWidth="1"/>
    <col min="2" max="2" width="9.421875" style="0" customWidth="1"/>
    <col min="3" max="3" width="5.28125" style="0" customWidth="1"/>
    <col min="4" max="4" width="0" style="0" hidden="1" customWidth="1"/>
    <col min="5" max="6" width="9.421875" style="0" customWidth="1"/>
    <col min="7" max="7" width="65.421875" style="0" customWidth="1"/>
    <col min="8" max="8" width="9.421875" style="0" customWidth="1"/>
    <col min="9" max="9" width="14.28125" style="0" customWidth="1"/>
    <col min="10" max="10" width="14.421875" style="0" customWidth="1"/>
    <col min="11" max="12" width="0" style="0" hidden="1" customWidth="1"/>
    <col min="13" max="13" width="5.57421875" style="0" customWidth="1"/>
    <col min="14" max="16384" width="9.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283" t="s">
        <v>241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1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>
      <c r="A4" s="265" t="s">
        <v>212</v>
      </c>
      <c r="B4" s="1" t="str">
        <f>'5 Uwagi organizacyjne'!$C$6&amp;" "&amp;'5 Uwagi organizacyjne'!$E$6</f>
        <v>K/ 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2.75">
      <c r="A5" s="298" t="s">
        <v>231</v>
      </c>
      <c r="B5" s="309" t="s">
        <v>242</v>
      </c>
      <c r="C5" s="309"/>
      <c r="D5" s="309"/>
      <c r="E5" s="310" t="s">
        <v>243</v>
      </c>
      <c r="F5" s="310"/>
      <c r="G5" s="310"/>
      <c r="H5" s="310" t="s">
        <v>244</v>
      </c>
      <c r="I5" s="310"/>
      <c r="J5" s="310"/>
      <c r="K5" s="310"/>
      <c r="L5" s="311"/>
      <c r="M5" s="312"/>
    </row>
    <row r="6" spans="1:13" ht="14.25" customHeight="1">
      <c r="A6" s="308"/>
      <c r="B6" s="313"/>
      <c r="C6" s="313"/>
      <c r="D6" s="313"/>
      <c r="E6" s="314"/>
      <c r="F6" s="314"/>
      <c r="G6" s="314"/>
      <c r="H6" s="315"/>
      <c r="I6" s="315"/>
      <c r="J6" s="315"/>
      <c r="K6" s="315"/>
      <c r="L6" s="315"/>
      <c r="M6" s="312"/>
    </row>
    <row r="7" spans="1:13" ht="14.25" customHeight="1">
      <c r="A7" s="308"/>
      <c r="B7" s="313"/>
      <c r="C7" s="313"/>
      <c r="D7" s="313"/>
      <c r="E7" s="314"/>
      <c r="F7" s="314"/>
      <c r="G7" s="314"/>
      <c r="H7" s="315"/>
      <c r="I7" s="315"/>
      <c r="J7" s="315"/>
      <c r="K7" s="315"/>
      <c r="L7" s="315"/>
      <c r="M7" s="312"/>
    </row>
    <row r="8" spans="1:13" ht="14.25" customHeight="1">
      <c r="A8" s="308"/>
      <c r="B8" s="313"/>
      <c r="C8" s="313"/>
      <c r="D8" s="313"/>
      <c r="E8" s="314"/>
      <c r="F8" s="314"/>
      <c r="G8" s="314"/>
      <c r="H8" s="315"/>
      <c r="I8" s="315"/>
      <c r="J8" s="315"/>
      <c r="K8" s="315"/>
      <c r="L8" s="315"/>
      <c r="M8" s="312"/>
    </row>
    <row r="9" spans="1:13" ht="14.25" customHeight="1">
      <c r="A9" s="308"/>
      <c r="B9" s="313"/>
      <c r="C9" s="313"/>
      <c r="D9" s="313"/>
      <c r="E9" s="314"/>
      <c r="F9" s="314"/>
      <c r="G9" s="314"/>
      <c r="H9" s="315"/>
      <c r="I9" s="315"/>
      <c r="J9" s="315"/>
      <c r="K9" s="315"/>
      <c r="L9" s="315"/>
      <c r="M9" s="312"/>
    </row>
    <row r="10" spans="1:13" ht="14.25" customHeight="1">
      <c r="A10" s="308"/>
      <c r="B10" s="313"/>
      <c r="C10" s="313"/>
      <c r="D10" s="313"/>
      <c r="E10" s="314"/>
      <c r="F10" s="314"/>
      <c r="G10" s="314"/>
      <c r="H10" s="315"/>
      <c r="I10" s="315"/>
      <c r="J10" s="315"/>
      <c r="K10" s="315"/>
      <c r="L10" s="315"/>
      <c r="M10" s="312"/>
    </row>
    <row r="11" spans="1:13" ht="14.25" customHeight="1">
      <c r="A11" s="308"/>
      <c r="B11" s="313"/>
      <c r="C11" s="313"/>
      <c r="D11" s="313"/>
      <c r="E11" s="314"/>
      <c r="F11" s="314"/>
      <c r="G11" s="314"/>
      <c r="H11" s="315"/>
      <c r="I11" s="315"/>
      <c r="J11" s="315"/>
      <c r="K11" s="315"/>
      <c r="L11" s="315"/>
      <c r="M11" s="312"/>
    </row>
    <row r="12" spans="1:13" ht="14.25" customHeight="1">
      <c r="A12" s="308"/>
      <c r="B12" s="313"/>
      <c r="C12" s="313"/>
      <c r="D12" s="313"/>
      <c r="E12" s="314"/>
      <c r="F12" s="314"/>
      <c r="G12" s="314"/>
      <c r="H12" s="315"/>
      <c r="I12" s="315"/>
      <c r="J12" s="315"/>
      <c r="K12" s="315"/>
      <c r="L12" s="315"/>
      <c r="M12" s="312"/>
    </row>
    <row r="13" spans="1:13" ht="14.25" customHeight="1">
      <c r="A13" s="308"/>
      <c r="B13" s="313"/>
      <c r="C13" s="313"/>
      <c r="D13" s="313"/>
      <c r="E13" s="314"/>
      <c r="F13" s="314"/>
      <c r="G13" s="314"/>
      <c r="H13" s="315"/>
      <c r="I13" s="315"/>
      <c r="J13" s="315"/>
      <c r="K13" s="315"/>
      <c r="L13" s="315"/>
      <c r="M13" s="312"/>
    </row>
    <row r="14" spans="1:13" ht="14.25" customHeight="1">
      <c r="A14" s="308"/>
      <c r="B14" s="313"/>
      <c r="C14" s="313"/>
      <c r="D14" s="313"/>
      <c r="E14" s="314"/>
      <c r="F14" s="314"/>
      <c r="G14" s="314"/>
      <c r="H14" s="315"/>
      <c r="I14" s="315"/>
      <c r="J14" s="315"/>
      <c r="K14" s="315"/>
      <c r="L14" s="315"/>
      <c r="M14" s="312"/>
    </row>
    <row r="15" spans="1:13" ht="14.25" customHeight="1">
      <c r="A15" s="308"/>
      <c r="B15" s="313"/>
      <c r="C15" s="313"/>
      <c r="D15" s="313"/>
      <c r="E15" s="314"/>
      <c r="F15" s="314"/>
      <c r="G15" s="314"/>
      <c r="H15" s="315"/>
      <c r="I15" s="315"/>
      <c r="J15" s="315"/>
      <c r="K15" s="315"/>
      <c r="L15" s="315"/>
      <c r="M15" s="312"/>
    </row>
    <row r="16" spans="1:13" ht="14.25" customHeight="1">
      <c r="A16" s="308"/>
      <c r="B16" s="313"/>
      <c r="C16" s="313"/>
      <c r="D16" s="313"/>
      <c r="E16" s="314"/>
      <c r="F16" s="314"/>
      <c r="G16" s="314"/>
      <c r="H16" s="315"/>
      <c r="I16" s="315"/>
      <c r="J16" s="315"/>
      <c r="K16" s="315"/>
      <c r="L16" s="315"/>
      <c r="M16" s="312"/>
    </row>
    <row r="17" spans="1:13" ht="14.25" customHeight="1">
      <c r="A17" s="308"/>
      <c r="B17" s="313"/>
      <c r="C17" s="313"/>
      <c r="D17" s="313"/>
      <c r="E17" s="314"/>
      <c r="F17" s="314"/>
      <c r="G17" s="314"/>
      <c r="H17" s="315"/>
      <c r="I17" s="315"/>
      <c r="J17" s="315"/>
      <c r="K17" s="315"/>
      <c r="L17" s="315"/>
      <c r="M17" s="312"/>
    </row>
    <row r="18" spans="1:13" ht="14.25" customHeight="1">
      <c r="A18" s="308"/>
      <c r="B18" s="313"/>
      <c r="C18" s="313"/>
      <c r="D18" s="313"/>
      <c r="E18" s="314"/>
      <c r="F18" s="314"/>
      <c r="G18" s="314"/>
      <c r="H18" s="315"/>
      <c r="I18" s="315"/>
      <c r="J18" s="315"/>
      <c r="K18" s="315"/>
      <c r="L18" s="315"/>
      <c r="M18" s="312"/>
    </row>
    <row r="19" spans="1:13" ht="33" customHeight="1">
      <c r="A19" s="308"/>
      <c r="B19" s="313"/>
      <c r="C19" s="313"/>
      <c r="D19" s="313"/>
      <c r="E19" s="314"/>
      <c r="F19" s="314"/>
      <c r="G19" s="314"/>
      <c r="H19" s="315"/>
      <c r="I19" s="315"/>
      <c r="J19" s="315"/>
      <c r="K19" s="315"/>
      <c r="L19" s="315"/>
      <c r="M19" s="312"/>
    </row>
    <row r="20" spans="1:13" ht="14.25" customHeight="1">
      <c r="A20" s="308"/>
      <c r="B20" s="316"/>
      <c r="C20" s="316"/>
      <c r="D20" s="316"/>
      <c r="E20" s="314"/>
      <c r="F20" s="314"/>
      <c r="G20" s="314"/>
      <c r="H20" s="315"/>
      <c r="I20" s="315"/>
      <c r="J20" s="315"/>
      <c r="K20" s="315"/>
      <c r="L20" s="315"/>
      <c r="M20" s="312"/>
    </row>
    <row r="21" spans="1:13" ht="14.25" customHeight="1">
      <c r="A21" s="308"/>
      <c r="B21" s="316"/>
      <c r="C21" s="316"/>
      <c r="D21" s="316"/>
      <c r="E21" s="314"/>
      <c r="F21" s="314"/>
      <c r="G21" s="314"/>
      <c r="H21" s="315"/>
      <c r="I21" s="315"/>
      <c r="J21" s="315"/>
      <c r="K21" s="315"/>
      <c r="L21" s="315"/>
      <c r="M21" s="312"/>
    </row>
    <row r="22" spans="1:13" ht="14.25" customHeight="1">
      <c r="A22" s="308"/>
      <c r="B22" s="316"/>
      <c r="C22" s="316"/>
      <c r="D22" s="316"/>
      <c r="E22" s="314"/>
      <c r="F22" s="314"/>
      <c r="G22" s="314"/>
      <c r="H22" s="315"/>
      <c r="I22" s="315"/>
      <c r="J22" s="315"/>
      <c r="K22" s="315"/>
      <c r="L22" s="315"/>
      <c r="M22" s="312"/>
    </row>
    <row r="23" spans="1:13" ht="14.25" customHeight="1">
      <c r="A23" s="308"/>
      <c r="B23" s="316"/>
      <c r="C23" s="316"/>
      <c r="D23" s="316"/>
      <c r="E23" s="314"/>
      <c r="F23" s="314"/>
      <c r="G23" s="314"/>
      <c r="H23" s="315"/>
      <c r="I23" s="315"/>
      <c r="J23" s="315"/>
      <c r="K23" s="315"/>
      <c r="L23" s="315"/>
      <c r="M23" s="312"/>
    </row>
    <row r="24" spans="1:13" ht="14.25" customHeight="1">
      <c r="A24" s="308"/>
      <c r="B24" s="316"/>
      <c r="C24" s="316"/>
      <c r="D24" s="316"/>
      <c r="E24" s="314"/>
      <c r="F24" s="314"/>
      <c r="G24" s="314"/>
      <c r="H24" s="315"/>
      <c r="I24" s="315"/>
      <c r="J24" s="315"/>
      <c r="K24" s="315"/>
      <c r="L24" s="315"/>
      <c r="M24" s="312"/>
    </row>
    <row r="25" spans="1:13" ht="14.25" customHeight="1">
      <c r="A25" s="308"/>
      <c r="B25" s="316"/>
      <c r="C25" s="316"/>
      <c r="D25" s="316"/>
      <c r="E25" s="314"/>
      <c r="F25" s="314"/>
      <c r="G25" s="314"/>
      <c r="H25" s="315"/>
      <c r="I25" s="315"/>
      <c r="J25" s="315"/>
      <c r="K25" s="315"/>
      <c r="L25" s="315"/>
      <c r="M25" s="312"/>
    </row>
    <row r="26" spans="1:13" ht="72.75" customHeight="1">
      <c r="A26" s="308"/>
      <c r="B26" s="316"/>
      <c r="C26" s="316"/>
      <c r="D26" s="316"/>
      <c r="E26" s="314"/>
      <c r="F26" s="314"/>
      <c r="G26" s="314"/>
      <c r="H26" s="315"/>
      <c r="I26" s="315"/>
      <c r="J26" s="315"/>
      <c r="K26" s="315"/>
      <c r="L26" s="315"/>
      <c r="M26" s="312"/>
    </row>
    <row r="27" spans="1:13" ht="14.25" customHeight="1">
      <c r="A27" s="308"/>
      <c r="B27" s="316"/>
      <c r="C27" s="316"/>
      <c r="D27" s="316"/>
      <c r="E27" s="314"/>
      <c r="F27" s="314"/>
      <c r="G27" s="314"/>
      <c r="H27" s="315"/>
      <c r="I27" s="315"/>
      <c r="J27" s="315"/>
      <c r="K27" s="315"/>
      <c r="L27" s="315"/>
      <c r="M27" s="312"/>
    </row>
    <row r="28" spans="1:13" ht="14.25" customHeight="1">
      <c r="A28" s="308"/>
      <c r="B28" s="316"/>
      <c r="C28" s="316"/>
      <c r="D28" s="316"/>
      <c r="E28" s="314"/>
      <c r="F28" s="314"/>
      <c r="G28" s="314"/>
      <c r="H28" s="315"/>
      <c r="I28" s="315"/>
      <c r="J28" s="315"/>
      <c r="K28" s="315"/>
      <c r="L28" s="315"/>
      <c r="M28" s="312"/>
    </row>
    <row r="29" spans="1:13" ht="14.25" customHeight="1">
      <c r="A29" s="308"/>
      <c r="B29" s="316"/>
      <c r="C29" s="316"/>
      <c r="D29" s="316"/>
      <c r="E29" s="314"/>
      <c r="F29" s="314"/>
      <c r="G29" s="314"/>
      <c r="H29" s="315"/>
      <c r="I29" s="315"/>
      <c r="J29" s="315"/>
      <c r="K29" s="315"/>
      <c r="L29" s="315"/>
      <c r="M29" s="312"/>
    </row>
    <row r="30" spans="1:13" ht="14.25" customHeight="1">
      <c r="A30" s="308"/>
      <c r="B30" s="316"/>
      <c r="C30" s="316"/>
      <c r="D30" s="316"/>
      <c r="E30" s="314"/>
      <c r="F30" s="314"/>
      <c r="G30" s="314"/>
      <c r="H30" s="315"/>
      <c r="I30" s="315"/>
      <c r="J30" s="315"/>
      <c r="K30" s="315"/>
      <c r="L30" s="315"/>
      <c r="M30" s="312"/>
    </row>
    <row r="31" spans="1:13" ht="14.25" customHeight="1">
      <c r="A31" s="308"/>
      <c r="B31" s="316"/>
      <c r="C31" s="316"/>
      <c r="D31" s="316"/>
      <c r="E31" s="314"/>
      <c r="F31" s="314"/>
      <c r="G31" s="314"/>
      <c r="H31" s="315"/>
      <c r="I31" s="315"/>
      <c r="J31" s="315"/>
      <c r="K31" s="315"/>
      <c r="L31" s="315"/>
      <c r="M31" s="312"/>
    </row>
    <row r="32" spans="1:13" ht="14.25" customHeight="1">
      <c r="A32" s="308"/>
      <c r="B32" s="316"/>
      <c r="C32" s="316"/>
      <c r="D32" s="316"/>
      <c r="E32" s="314"/>
      <c r="F32" s="314"/>
      <c r="G32" s="314"/>
      <c r="H32" s="315"/>
      <c r="I32" s="315"/>
      <c r="J32" s="315"/>
      <c r="K32" s="315"/>
      <c r="L32" s="315"/>
      <c r="M32" s="312"/>
    </row>
    <row r="33" spans="1:13" ht="14.25" customHeight="1">
      <c r="A33" s="308"/>
      <c r="B33" s="316"/>
      <c r="C33" s="316"/>
      <c r="D33" s="316"/>
      <c r="E33" s="314"/>
      <c r="F33" s="314"/>
      <c r="G33" s="314"/>
      <c r="H33" s="315"/>
      <c r="I33" s="315"/>
      <c r="J33" s="315"/>
      <c r="K33" s="315"/>
      <c r="L33" s="315"/>
      <c r="M33" s="312"/>
    </row>
    <row r="34" spans="1:13" ht="12.75">
      <c r="A34" s="308"/>
      <c r="B34" s="316"/>
      <c r="C34" s="316"/>
      <c r="D34" s="316"/>
      <c r="E34" s="314"/>
      <c r="F34" s="314"/>
      <c r="G34" s="314"/>
      <c r="H34" s="317"/>
      <c r="I34" s="317"/>
      <c r="J34" s="317"/>
      <c r="K34" s="317"/>
      <c r="L34" s="317"/>
      <c r="M34" s="312"/>
    </row>
    <row r="35" spans="1:13" ht="12.75">
      <c r="A35" s="308"/>
      <c r="B35" s="316"/>
      <c r="C35" s="316"/>
      <c r="D35" s="316"/>
      <c r="E35" s="314"/>
      <c r="F35" s="314"/>
      <c r="G35" s="314"/>
      <c r="H35" s="317"/>
      <c r="I35" s="317"/>
      <c r="J35" s="317"/>
      <c r="K35" s="317"/>
      <c r="L35" s="317"/>
      <c r="M35" s="312"/>
    </row>
    <row r="36" spans="1:13" ht="12.75">
      <c r="A36" s="308"/>
      <c r="B36" s="316"/>
      <c r="C36" s="316"/>
      <c r="D36" s="316"/>
      <c r="E36" s="314"/>
      <c r="F36" s="314"/>
      <c r="G36" s="314"/>
      <c r="H36" s="317"/>
      <c r="I36" s="317"/>
      <c r="J36" s="317"/>
      <c r="K36" s="317"/>
      <c r="L36" s="317"/>
      <c r="M36" s="312"/>
    </row>
    <row r="37" spans="1:13" ht="12.75">
      <c r="A37" s="308"/>
      <c r="B37" s="316"/>
      <c r="C37" s="316"/>
      <c r="D37" s="316"/>
      <c r="E37" s="314"/>
      <c r="F37" s="314"/>
      <c r="G37" s="314"/>
      <c r="H37" s="317"/>
      <c r="I37" s="317"/>
      <c r="J37" s="317"/>
      <c r="K37" s="317"/>
      <c r="L37" s="317"/>
      <c r="M37" s="312"/>
    </row>
    <row r="38" spans="1:13" ht="12.75">
      <c r="A38" s="308"/>
      <c r="B38" s="316"/>
      <c r="C38" s="316"/>
      <c r="D38" s="316"/>
      <c r="E38" s="314"/>
      <c r="F38" s="314"/>
      <c r="G38" s="314"/>
      <c r="H38" s="317"/>
      <c r="I38" s="317"/>
      <c r="J38" s="317"/>
      <c r="K38" s="317"/>
      <c r="L38" s="317"/>
      <c r="M38" s="312"/>
    </row>
    <row r="39" spans="1:13" ht="12.75">
      <c r="A39" s="308"/>
      <c r="B39" s="316"/>
      <c r="C39" s="316"/>
      <c r="D39" s="316"/>
      <c r="E39" s="314"/>
      <c r="F39" s="314"/>
      <c r="G39" s="314"/>
      <c r="H39" s="317"/>
      <c r="I39" s="317"/>
      <c r="J39" s="317"/>
      <c r="K39" s="317"/>
      <c r="L39" s="317"/>
      <c r="M39" s="312"/>
    </row>
    <row r="40" spans="1:13" ht="12.75">
      <c r="A40" s="308"/>
      <c r="B40" s="316"/>
      <c r="C40" s="316"/>
      <c r="D40" s="316"/>
      <c r="E40" s="314"/>
      <c r="F40" s="314"/>
      <c r="G40" s="314"/>
      <c r="H40" s="317"/>
      <c r="I40" s="317"/>
      <c r="J40" s="317"/>
      <c r="K40" s="317"/>
      <c r="L40" s="317"/>
      <c r="M40" s="312"/>
    </row>
    <row r="41" spans="1:13" ht="12.75">
      <c r="A41" s="308"/>
      <c r="B41" s="316"/>
      <c r="C41" s="316"/>
      <c r="D41" s="316"/>
      <c r="E41" s="314"/>
      <c r="F41" s="314"/>
      <c r="G41" s="314"/>
      <c r="H41" s="317"/>
      <c r="I41" s="317"/>
      <c r="J41" s="317"/>
      <c r="K41" s="317"/>
      <c r="L41" s="317"/>
      <c r="M41" s="312"/>
    </row>
    <row r="42" spans="1:13" ht="12.75">
      <c r="A42" s="308"/>
      <c r="B42" s="316"/>
      <c r="C42" s="316"/>
      <c r="D42" s="316"/>
      <c r="E42" s="314"/>
      <c r="F42" s="314"/>
      <c r="G42" s="314"/>
      <c r="H42" s="317"/>
      <c r="I42" s="317"/>
      <c r="J42" s="317"/>
      <c r="K42" s="317"/>
      <c r="L42" s="317"/>
      <c r="M42" s="312"/>
    </row>
    <row r="43" spans="1:13" ht="12.75">
      <c r="A43" s="308"/>
      <c r="B43" s="316"/>
      <c r="C43" s="316"/>
      <c r="D43" s="316"/>
      <c r="E43" s="314"/>
      <c r="F43" s="314"/>
      <c r="G43" s="314"/>
      <c r="H43" s="317"/>
      <c r="I43" s="317"/>
      <c r="J43" s="317"/>
      <c r="K43" s="317"/>
      <c r="L43" s="317"/>
      <c r="M43" s="312"/>
    </row>
    <row r="44" spans="1:13" ht="12.75">
      <c r="A44" s="308"/>
      <c r="B44" s="316"/>
      <c r="C44" s="316"/>
      <c r="D44" s="316"/>
      <c r="E44" s="314"/>
      <c r="F44" s="314"/>
      <c r="G44" s="314"/>
      <c r="H44" s="317"/>
      <c r="I44" s="317"/>
      <c r="J44" s="317"/>
      <c r="K44" s="317"/>
      <c r="L44" s="317"/>
      <c r="M44" s="312"/>
    </row>
    <row r="45" spans="1:13" ht="12.75">
      <c r="A45" s="308"/>
      <c r="B45" s="316"/>
      <c r="C45" s="316"/>
      <c r="D45" s="316"/>
      <c r="E45" s="314"/>
      <c r="F45" s="314"/>
      <c r="G45" s="314"/>
      <c r="H45" s="317"/>
      <c r="I45" s="317"/>
      <c r="J45" s="317"/>
      <c r="K45" s="317"/>
      <c r="L45" s="317"/>
      <c r="M45" s="312"/>
    </row>
    <row r="46" spans="1:13" ht="12.75">
      <c r="A46" s="308"/>
      <c r="B46" s="316"/>
      <c r="C46" s="316"/>
      <c r="D46" s="316"/>
      <c r="E46" s="314"/>
      <c r="F46" s="314"/>
      <c r="G46" s="314"/>
      <c r="H46" s="317"/>
      <c r="I46" s="317"/>
      <c r="J46" s="317"/>
      <c r="K46" s="317"/>
      <c r="L46" s="317"/>
      <c r="M46" s="312"/>
    </row>
    <row r="47" spans="1:13" ht="12.75">
      <c r="A47" s="308"/>
      <c r="B47" s="316"/>
      <c r="C47" s="316"/>
      <c r="D47" s="316"/>
      <c r="E47" s="314"/>
      <c r="F47" s="314"/>
      <c r="G47" s="314"/>
      <c r="H47" s="317"/>
      <c r="I47" s="317"/>
      <c r="J47" s="317"/>
      <c r="K47" s="317"/>
      <c r="L47" s="317"/>
      <c r="M47" s="312"/>
    </row>
    <row r="48" spans="1:13" ht="12.75">
      <c r="A48" s="308"/>
      <c r="B48" s="316"/>
      <c r="C48" s="316"/>
      <c r="D48" s="316"/>
      <c r="E48" s="314"/>
      <c r="F48" s="314"/>
      <c r="G48" s="314"/>
      <c r="H48" s="317"/>
      <c r="I48" s="317"/>
      <c r="J48" s="317"/>
      <c r="K48" s="317"/>
      <c r="L48" s="317"/>
      <c r="M48" s="312"/>
    </row>
    <row r="49" spans="1:13" ht="12.75">
      <c r="A49" s="308"/>
      <c r="B49" s="316"/>
      <c r="C49" s="316"/>
      <c r="D49" s="316"/>
      <c r="E49" s="314"/>
      <c r="F49" s="314"/>
      <c r="G49" s="314"/>
      <c r="H49" s="317"/>
      <c r="I49" s="317"/>
      <c r="J49" s="317"/>
      <c r="K49" s="317"/>
      <c r="L49" s="317"/>
      <c r="M49" s="312"/>
    </row>
    <row r="50" spans="1:13" ht="12.75">
      <c r="A50" s="308"/>
      <c r="B50" s="316"/>
      <c r="C50" s="316"/>
      <c r="D50" s="316"/>
      <c r="E50" s="314"/>
      <c r="F50" s="314"/>
      <c r="G50" s="314"/>
      <c r="H50" s="317"/>
      <c r="I50" s="317"/>
      <c r="J50" s="317"/>
      <c r="K50" s="317"/>
      <c r="L50" s="317"/>
      <c r="M50" s="312"/>
    </row>
    <row r="51" spans="1:13" ht="12.75">
      <c r="A51" s="308"/>
      <c r="B51" s="316"/>
      <c r="C51" s="316"/>
      <c r="D51" s="316"/>
      <c r="E51" s="314"/>
      <c r="F51" s="314"/>
      <c r="G51" s="314"/>
      <c r="H51" s="317"/>
      <c r="I51" s="317"/>
      <c r="J51" s="317"/>
      <c r="K51" s="317"/>
      <c r="L51" s="317"/>
      <c r="M51" s="312"/>
    </row>
    <row r="52" spans="1:13" ht="12.75">
      <c r="A52" s="308"/>
      <c r="B52" s="316"/>
      <c r="C52" s="316"/>
      <c r="D52" s="316"/>
      <c r="E52" s="314"/>
      <c r="F52" s="314"/>
      <c r="G52" s="314"/>
      <c r="H52" s="317"/>
      <c r="I52" s="317"/>
      <c r="J52" s="317"/>
      <c r="K52" s="317"/>
      <c r="L52" s="317"/>
      <c r="M52" s="312"/>
    </row>
    <row r="53" spans="1:13" ht="12.75">
      <c r="A53" s="308"/>
      <c r="B53" s="316"/>
      <c r="C53" s="316"/>
      <c r="D53" s="316"/>
      <c r="E53" s="314"/>
      <c r="F53" s="314"/>
      <c r="G53" s="314"/>
      <c r="H53" s="317"/>
      <c r="I53" s="317"/>
      <c r="J53" s="317"/>
      <c r="K53" s="317"/>
      <c r="L53" s="317"/>
      <c r="M53" s="312"/>
    </row>
    <row r="54" spans="1:13" ht="12.75">
      <c r="A54" s="308"/>
      <c r="B54" s="316"/>
      <c r="C54" s="316"/>
      <c r="D54" s="316"/>
      <c r="E54" s="314"/>
      <c r="F54" s="314"/>
      <c r="G54" s="314"/>
      <c r="H54" s="317"/>
      <c r="I54" s="317"/>
      <c r="J54" s="317"/>
      <c r="K54" s="317"/>
      <c r="L54" s="317"/>
      <c r="M54" s="312"/>
    </row>
    <row r="55" spans="1:13" ht="12.75">
      <c r="A55" s="308"/>
      <c r="B55" s="316"/>
      <c r="C55" s="316"/>
      <c r="D55" s="316"/>
      <c r="E55" s="314"/>
      <c r="F55" s="314"/>
      <c r="G55" s="314"/>
      <c r="H55" s="317"/>
      <c r="I55" s="317"/>
      <c r="J55" s="317"/>
      <c r="K55" s="317"/>
      <c r="L55" s="317"/>
      <c r="M55" s="312"/>
    </row>
    <row r="56" spans="1:13" ht="12.75">
      <c r="A56" s="308"/>
      <c r="B56" s="316"/>
      <c r="C56" s="316"/>
      <c r="D56" s="316"/>
      <c r="E56" s="314"/>
      <c r="F56" s="314"/>
      <c r="G56" s="314"/>
      <c r="H56" s="317"/>
      <c r="I56" s="317"/>
      <c r="J56" s="317"/>
      <c r="K56" s="317"/>
      <c r="L56" s="317"/>
      <c r="M56" s="312"/>
    </row>
    <row r="57" spans="1:13" ht="12.75">
      <c r="A57" s="308"/>
      <c r="B57" s="316"/>
      <c r="C57" s="316"/>
      <c r="D57" s="316"/>
      <c r="E57" s="314"/>
      <c r="F57" s="314"/>
      <c r="G57" s="314"/>
      <c r="H57" s="317"/>
      <c r="I57" s="317"/>
      <c r="J57" s="317"/>
      <c r="K57" s="317"/>
      <c r="L57" s="317"/>
      <c r="M57" s="312"/>
    </row>
    <row r="58" spans="1:13" ht="12.75">
      <c r="A58" s="308"/>
      <c r="B58" s="316"/>
      <c r="C58" s="316"/>
      <c r="D58" s="316"/>
      <c r="E58" s="314"/>
      <c r="F58" s="314"/>
      <c r="G58" s="314"/>
      <c r="H58" s="317"/>
      <c r="I58" s="317"/>
      <c r="J58" s="317"/>
      <c r="K58" s="317"/>
      <c r="L58" s="317"/>
      <c r="M58" s="312"/>
    </row>
    <row r="59" spans="1:13" ht="12.75">
      <c r="A59" s="308"/>
      <c r="B59" s="316"/>
      <c r="C59" s="316"/>
      <c r="D59" s="316"/>
      <c r="E59" s="314"/>
      <c r="F59" s="314"/>
      <c r="G59" s="314"/>
      <c r="H59" s="317"/>
      <c r="I59" s="317"/>
      <c r="J59" s="317"/>
      <c r="K59" s="317"/>
      <c r="L59" s="317"/>
      <c r="M59" s="312"/>
    </row>
    <row r="60" spans="1:13" ht="12.75">
      <c r="A60" s="308"/>
      <c r="B60" s="316"/>
      <c r="C60" s="316"/>
      <c r="D60" s="316"/>
      <c r="E60" s="314"/>
      <c r="F60" s="314"/>
      <c r="G60" s="314"/>
      <c r="H60" s="317"/>
      <c r="I60" s="317"/>
      <c r="J60" s="317"/>
      <c r="K60" s="317"/>
      <c r="L60" s="317"/>
      <c r="M60" s="312"/>
    </row>
    <row r="61" spans="1:13" ht="12.75">
      <c r="A61" s="308"/>
      <c r="B61" s="316"/>
      <c r="C61" s="316"/>
      <c r="D61" s="316"/>
      <c r="E61" s="314"/>
      <c r="F61" s="314"/>
      <c r="G61" s="314"/>
      <c r="H61" s="317"/>
      <c r="I61" s="317"/>
      <c r="J61" s="317"/>
      <c r="K61" s="317"/>
      <c r="L61" s="317"/>
      <c r="M61" s="312"/>
    </row>
    <row r="62" spans="1:13" ht="12.75">
      <c r="A62" s="308"/>
      <c r="B62" s="316"/>
      <c r="C62" s="316"/>
      <c r="D62" s="316"/>
      <c r="E62" s="314"/>
      <c r="F62" s="314"/>
      <c r="G62" s="314"/>
      <c r="H62" s="317"/>
      <c r="I62" s="317"/>
      <c r="J62" s="317"/>
      <c r="K62" s="317"/>
      <c r="L62" s="317"/>
      <c r="M62" s="312"/>
    </row>
    <row r="63" spans="1:13" ht="12.75">
      <c r="A63" s="308"/>
      <c r="B63" s="316"/>
      <c r="C63" s="316"/>
      <c r="D63" s="316"/>
      <c r="E63" s="314"/>
      <c r="F63" s="314"/>
      <c r="G63" s="314"/>
      <c r="H63" s="317"/>
      <c r="I63" s="317"/>
      <c r="J63" s="317"/>
      <c r="K63" s="317"/>
      <c r="L63" s="317"/>
      <c r="M63" s="312"/>
    </row>
    <row r="64" spans="1:13" ht="12.75">
      <c r="A64" s="308"/>
      <c r="B64" s="316"/>
      <c r="C64" s="316"/>
      <c r="D64" s="316"/>
      <c r="E64" s="314"/>
      <c r="F64" s="314"/>
      <c r="G64" s="314"/>
      <c r="H64" s="317"/>
      <c r="I64" s="317"/>
      <c r="J64" s="317"/>
      <c r="K64" s="317"/>
      <c r="L64" s="317"/>
      <c r="M64" s="312"/>
    </row>
    <row r="65" spans="1:13" ht="12.75">
      <c r="A65" s="308"/>
      <c r="B65" s="316"/>
      <c r="C65" s="316"/>
      <c r="D65" s="316"/>
      <c r="E65" s="314"/>
      <c r="F65" s="314"/>
      <c r="G65" s="314"/>
      <c r="H65" s="317"/>
      <c r="I65" s="317"/>
      <c r="J65" s="317"/>
      <c r="K65" s="317"/>
      <c r="L65" s="317"/>
      <c r="M65" s="312"/>
    </row>
    <row r="66" spans="1:13" ht="12.75">
      <c r="A66" s="308"/>
      <c r="B66" s="316"/>
      <c r="C66" s="316"/>
      <c r="D66" s="316"/>
      <c r="E66" s="314"/>
      <c r="F66" s="314"/>
      <c r="G66" s="314"/>
      <c r="H66" s="317"/>
      <c r="I66" s="317"/>
      <c r="J66" s="317"/>
      <c r="K66" s="317"/>
      <c r="L66" s="317"/>
      <c r="M66" s="312"/>
    </row>
    <row r="67" spans="1:13" ht="12.75">
      <c r="A67" s="308"/>
      <c r="B67" s="316"/>
      <c r="C67" s="316"/>
      <c r="D67" s="316"/>
      <c r="E67" s="314"/>
      <c r="F67" s="314"/>
      <c r="G67" s="314"/>
      <c r="H67" s="317"/>
      <c r="I67" s="317"/>
      <c r="J67" s="317"/>
      <c r="K67" s="317"/>
      <c r="L67" s="317"/>
      <c r="M67" s="312"/>
    </row>
    <row r="68" spans="1:13" ht="12.75">
      <c r="A68" s="308"/>
      <c r="B68" s="316"/>
      <c r="C68" s="316"/>
      <c r="D68" s="316"/>
      <c r="E68" s="314"/>
      <c r="F68" s="314"/>
      <c r="G68" s="314"/>
      <c r="H68" s="317"/>
      <c r="I68" s="317"/>
      <c r="J68" s="317"/>
      <c r="K68" s="317"/>
      <c r="L68" s="317"/>
      <c r="M68" s="312"/>
    </row>
    <row r="69" spans="1:13" ht="12.75">
      <c r="A69" s="308"/>
      <c r="B69" s="316"/>
      <c r="C69" s="316"/>
      <c r="D69" s="316"/>
      <c r="E69" s="314"/>
      <c r="F69" s="314"/>
      <c r="G69" s="314"/>
      <c r="H69" s="317"/>
      <c r="I69" s="317"/>
      <c r="J69" s="317"/>
      <c r="K69" s="317"/>
      <c r="L69" s="317"/>
      <c r="M69" s="312"/>
    </row>
    <row r="70" spans="1:13" ht="12.75">
      <c r="A70" s="308"/>
      <c r="B70" s="316"/>
      <c r="C70" s="316"/>
      <c r="D70" s="316"/>
      <c r="E70" s="314"/>
      <c r="F70" s="314"/>
      <c r="G70" s="314"/>
      <c r="H70" s="317"/>
      <c r="I70" s="317"/>
      <c r="J70" s="317"/>
      <c r="K70" s="317"/>
      <c r="L70" s="317"/>
      <c r="M70" s="312"/>
    </row>
    <row r="71" spans="1:13" ht="12.75">
      <c r="A71" s="308"/>
      <c r="B71" s="316"/>
      <c r="C71" s="316"/>
      <c r="D71" s="316"/>
      <c r="E71" s="314"/>
      <c r="F71" s="314"/>
      <c r="G71" s="314"/>
      <c r="H71" s="317"/>
      <c r="I71" s="317"/>
      <c r="J71" s="317"/>
      <c r="K71" s="317"/>
      <c r="L71" s="317"/>
      <c r="M71" s="312"/>
    </row>
    <row r="72" spans="1:13" ht="12.75">
      <c r="A72" s="308"/>
      <c r="B72" s="316"/>
      <c r="C72" s="316"/>
      <c r="D72" s="316"/>
      <c r="E72" s="314"/>
      <c r="F72" s="314"/>
      <c r="G72" s="314"/>
      <c r="H72" s="317"/>
      <c r="I72" s="317"/>
      <c r="J72" s="317"/>
      <c r="K72" s="317"/>
      <c r="L72" s="317"/>
      <c r="M72" s="312"/>
    </row>
    <row r="73" spans="1:13" ht="12.75">
      <c r="A73" s="308"/>
      <c r="B73" s="316"/>
      <c r="C73" s="316"/>
      <c r="D73" s="316"/>
      <c r="E73" s="314"/>
      <c r="F73" s="314"/>
      <c r="G73" s="314"/>
      <c r="H73" s="317"/>
      <c r="I73" s="317"/>
      <c r="J73" s="317"/>
      <c r="K73" s="317"/>
      <c r="L73" s="317"/>
      <c r="M73" s="312"/>
    </row>
    <row r="74" spans="1:13" ht="12.75">
      <c r="A74" s="308"/>
      <c r="B74" s="316"/>
      <c r="C74" s="316"/>
      <c r="D74" s="316"/>
      <c r="E74" s="314"/>
      <c r="F74" s="314"/>
      <c r="G74" s="314"/>
      <c r="H74" s="317"/>
      <c r="I74" s="317"/>
      <c r="J74" s="317"/>
      <c r="K74" s="317"/>
      <c r="L74" s="317"/>
      <c r="M74" s="312"/>
    </row>
    <row r="75" spans="1:13" ht="199.5" customHeight="1">
      <c r="A75" s="308"/>
      <c r="B75" s="316"/>
      <c r="C75" s="316"/>
      <c r="D75" s="316"/>
      <c r="E75" s="314"/>
      <c r="F75" s="314"/>
      <c r="G75" s="314"/>
      <c r="H75" s="317"/>
      <c r="I75" s="317"/>
      <c r="J75" s="317"/>
      <c r="K75" s="317"/>
      <c r="L75" s="317"/>
      <c r="M75" s="312"/>
    </row>
    <row r="76" spans="1:13" ht="12.75">
      <c r="A76" s="1"/>
      <c r="B76" s="306"/>
      <c r="C76" s="306"/>
      <c r="D76" s="306"/>
      <c r="E76" s="306"/>
      <c r="F76" s="306"/>
      <c r="G76" s="306"/>
      <c r="H76" s="306"/>
      <c r="I76" s="306"/>
      <c r="J76" s="306"/>
      <c r="K76" s="306"/>
      <c r="L76" s="306"/>
      <c r="M76" s="1"/>
    </row>
    <row r="77" spans="1:13" ht="12.75">
      <c r="A77" s="1"/>
      <c r="B77" s="306"/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1"/>
    </row>
    <row r="78" spans="1:13" ht="12.75">
      <c r="A78" s="1"/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1"/>
    </row>
    <row r="79" spans="1:13" ht="12.75">
      <c r="A79" s="283" t="s">
        <v>241</v>
      </c>
      <c r="B79" s="283"/>
      <c r="C79" s="283"/>
      <c r="D79" s="283"/>
      <c r="E79" s="283"/>
      <c r="F79" s="283"/>
      <c r="G79" s="283"/>
      <c r="H79" s="283"/>
      <c r="I79" s="283"/>
      <c r="J79" s="283"/>
      <c r="K79" s="283"/>
      <c r="L79" s="283"/>
      <c r="M79" s="1"/>
    </row>
    <row r="80" spans="1:13" ht="12.75">
      <c r="A80" s="1"/>
      <c r="B80" s="306"/>
      <c r="C80" s="306"/>
      <c r="D80" s="306"/>
      <c r="E80" s="306"/>
      <c r="F80" s="306"/>
      <c r="G80" s="306"/>
      <c r="H80" s="306"/>
      <c r="I80" s="306"/>
      <c r="J80" s="306"/>
      <c r="K80" s="306"/>
      <c r="L80" s="306"/>
      <c r="M80" s="1"/>
    </row>
    <row r="81" spans="1:13" ht="12.75">
      <c r="A81" s="265" t="s">
        <v>212</v>
      </c>
      <c r="B81" s="1" t="str">
        <f>'5 Uwagi organizacyjne'!$C$6&amp;" "&amp;'5 Uwagi organizacyjne'!$E$6</f>
        <v>K/ </v>
      </c>
      <c r="C81" s="306"/>
      <c r="D81" s="306"/>
      <c r="E81" s="306"/>
      <c r="F81" s="306"/>
      <c r="G81" s="306"/>
      <c r="H81" s="306"/>
      <c r="I81" s="306"/>
      <c r="J81" s="306"/>
      <c r="K81" s="306"/>
      <c r="L81" s="306"/>
      <c r="M81" s="1"/>
    </row>
    <row r="82" spans="1:13" ht="12.75">
      <c r="A82" s="298" t="s">
        <v>231</v>
      </c>
      <c r="B82" s="309" t="s">
        <v>242</v>
      </c>
      <c r="C82" s="309"/>
      <c r="D82" s="309"/>
      <c r="E82" s="310" t="s">
        <v>243</v>
      </c>
      <c r="F82" s="310"/>
      <c r="G82" s="310"/>
      <c r="H82" s="310" t="s">
        <v>244</v>
      </c>
      <c r="I82" s="310"/>
      <c r="J82" s="310"/>
      <c r="K82" s="310"/>
      <c r="L82" s="318"/>
      <c r="M82" s="312"/>
    </row>
    <row r="83" spans="1:13" ht="12.75">
      <c r="A83" s="308"/>
      <c r="B83" s="319"/>
      <c r="C83" s="319"/>
      <c r="D83" s="319"/>
      <c r="E83" s="314"/>
      <c r="F83" s="314"/>
      <c r="G83" s="314"/>
      <c r="H83" s="317"/>
      <c r="I83" s="317"/>
      <c r="J83" s="317"/>
      <c r="K83" s="317"/>
      <c r="L83" s="317"/>
      <c r="M83" s="312"/>
    </row>
    <row r="84" spans="1:13" ht="12.75">
      <c r="A84" s="308"/>
      <c r="B84" s="319"/>
      <c r="C84" s="319"/>
      <c r="D84" s="319"/>
      <c r="E84" s="314"/>
      <c r="F84" s="314"/>
      <c r="G84" s="314"/>
      <c r="H84" s="317"/>
      <c r="I84" s="317"/>
      <c r="J84" s="317"/>
      <c r="K84" s="317"/>
      <c r="L84" s="317"/>
      <c r="M84" s="312"/>
    </row>
    <row r="85" spans="1:13" ht="12.75">
      <c r="A85" s="308"/>
      <c r="B85" s="319"/>
      <c r="C85" s="319"/>
      <c r="D85" s="319"/>
      <c r="E85" s="314"/>
      <c r="F85" s="314"/>
      <c r="G85" s="314"/>
      <c r="H85" s="317"/>
      <c r="I85" s="317"/>
      <c r="J85" s="317"/>
      <c r="K85" s="317"/>
      <c r="L85" s="317"/>
      <c r="M85" s="312"/>
    </row>
    <row r="86" spans="1:13" ht="12.75">
      <c r="A86" s="308"/>
      <c r="B86" s="319"/>
      <c r="C86" s="319"/>
      <c r="D86" s="319"/>
      <c r="E86" s="314"/>
      <c r="F86" s="314"/>
      <c r="G86" s="314"/>
      <c r="H86" s="317"/>
      <c r="I86" s="317"/>
      <c r="J86" s="317"/>
      <c r="K86" s="317"/>
      <c r="L86" s="317"/>
      <c r="M86" s="312"/>
    </row>
    <row r="87" spans="1:13" ht="12.75">
      <c r="A87" s="308"/>
      <c r="B87" s="319"/>
      <c r="C87" s="319"/>
      <c r="D87" s="319"/>
      <c r="E87" s="314"/>
      <c r="F87" s="314"/>
      <c r="G87" s="314"/>
      <c r="H87" s="317"/>
      <c r="I87" s="317"/>
      <c r="J87" s="317"/>
      <c r="K87" s="317"/>
      <c r="L87" s="317"/>
      <c r="M87" s="312"/>
    </row>
    <row r="88" spans="1:13" ht="12.75">
      <c r="A88" s="308"/>
      <c r="B88" s="319"/>
      <c r="C88" s="319"/>
      <c r="D88" s="319"/>
      <c r="E88" s="314"/>
      <c r="F88" s="314"/>
      <c r="G88" s="314"/>
      <c r="H88" s="317"/>
      <c r="I88" s="317"/>
      <c r="J88" s="317"/>
      <c r="K88" s="317"/>
      <c r="L88" s="317"/>
      <c r="M88" s="312"/>
    </row>
    <row r="89" spans="1:13" ht="129" customHeight="1">
      <c r="A89" s="308"/>
      <c r="B89" s="319"/>
      <c r="C89" s="319"/>
      <c r="D89" s="319"/>
      <c r="E89" s="314"/>
      <c r="F89" s="314"/>
      <c r="G89" s="314"/>
      <c r="H89" s="317"/>
      <c r="I89" s="317"/>
      <c r="J89" s="317"/>
      <c r="K89" s="317"/>
      <c r="L89" s="317"/>
      <c r="M89" s="312"/>
    </row>
    <row r="90" spans="1:13" ht="12.75">
      <c r="A90" s="308"/>
      <c r="B90" s="316"/>
      <c r="C90" s="316"/>
      <c r="D90" s="316"/>
      <c r="E90" s="314"/>
      <c r="F90" s="314"/>
      <c r="G90" s="314"/>
      <c r="H90" s="317"/>
      <c r="I90" s="317"/>
      <c r="J90" s="317"/>
      <c r="K90" s="317"/>
      <c r="L90" s="317"/>
      <c r="M90" s="312"/>
    </row>
    <row r="91" spans="1:13" ht="12.75">
      <c r="A91" s="308"/>
      <c r="B91" s="316"/>
      <c r="C91" s="316"/>
      <c r="D91" s="316"/>
      <c r="E91" s="314"/>
      <c r="F91" s="314"/>
      <c r="G91" s="314"/>
      <c r="H91" s="317"/>
      <c r="I91" s="317"/>
      <c r="J91" s="317"/>
      <c r="K91" s="317"/>
      <c r="L91" s="317"/>
      <c r="M91" s="312"/>
    </row>
    <row r="92" spans="1:13" ht="12.75">
      <c r="A92" s="308"/>
      <c r="B92" s="316"/>
      <c r="C92" s="316"/>
      <c r="D92" s="316"/>
      <c r="E92" s="314"/>
      <c r="F92" s="314"/>
      <c r="G92" s="314"/>
      <c r="H92" s="317"/>
      <c r="I92" s="317"/>
      <c r="J92" s="317"/>
      <c r="K92" s="317"/>
      <c r="L92" s="317"/>
      <c r="M92" s="312"/>
    </row>
    <row r="93" spans="1:13" ht="12.75">
      <c r="A93" s="308"/>
      <c r="B93" s="316"/>
      <c r="C93" s="316"/>
      <c r="D93" s="316"/>
      <c r="E93" s="314"/>
      <c r="F93" s="314"/>
      <c r="G93" s="314"/>
      <c r="H93" s="317"/>
      <c r="I93" s="317"/>
      <c r="J93" s="317"/>
      <c r="K93" s="317"/>
      <c r="L93" s="317"/>
      <c r="M93" s="312"/>
    </row>
    <row r="94" spans="1:13" ht="12.75">
      <c r="A94" s="308"/>
      <c r="B94" s="316"/>
      <c r="C94" s="316"/>
      <c r="D94" s="316"/>
      <c r="E94" s="314"/>
      <c r="F94" s="314"/>
      <c r="G94" s="314"/>
      <c r="H94" s="317"/>
      <c r="I94" s="317"/>
      <c r="J94" s="317"/>
      <c r="K94" s="317"/>
      <c r="L94" s="317"/>
      <c r="M94" s="312"/>
    </row>
    <row r="95" spans="1:13" ht="12.75">
      <c r="A95" s="308"/>
      <c r="B95" s="316"/>
      <c r="C95" s="316"/>
      <c r="D95" s="316"/>
      <c r="E95" s="314"/>
      <c r="F95" s="314"/>
      <c r="G95" s="314"/>
      <c r="H95" s="317"/>
      <c r="I95" s="317"/>
      <c r="J95" s="317"/>
      <c r="K95" s="317"/>
      <c r="L95" s="317"/>
      <c r="M95" s="312"/>
    </row>
    <row r="96" spans="1:13" ht="12.75">
      <c r="A96" s="308"/>
      <c r="B96" s="316"/>
      <c r="C96" s="316"/>
      <c r="D96" s="316"/>
      <c r="E96" s="314"/>
      <c r="F96" s="314"/>
      <c r="G96" s="314"/>
      <c r="H96" s="317"/>
      <c r="I96" s="317"/>
      <c r="J96" s="317"/>
      <c r="K96" s="317"/>
      <c r="L96" s="317"/>
      <c r="M96" s="312"/>
    </row>
    <row r="97" spans="1:13" ht="12.75">
      <c r="A97" s="308"/>
      <c r="B97" s="316"/>
      <c r="C97" s="316"/>
      <c r="D97" s="316"/>
      <c r="E97" s="314"/>
      <c r="F97" s="314"/>
      <c r="G97" s="314"/>
      <c r="H97" s="317"/>
      <c r="I97" s="317"/>
      <c r="J97" s="317"/>
      <c r="K97" s="317"/>
      <c r="L97" s="317"/>
      <c r="M97" s="312"/>
    </row>
    <row r="98" spans="1:13" ht="12.75">
      <c r="A98" s="308"/>
      <c r="B98" s="316"/>
      <c r="C98" s="316"/>
      <c r="D98" s="316"/>
      <c r="E98" s="314"/>
      <c r="F98" s="314"/>
      <c r="G98" s="314"/>
      <c r="H98" s="317"/>
      <c r="I98" s="317"/>
      <c r="J98" s="317"/>
      <c r="K98" s="317"/>
      <c r="L98" s="317"/>
      <c r="M98" s="312"/>
    </row>
    <row r="99" spans="1:13" ht="12.75">
      <c r="A99" s="308"/>
      <c r="B99" s="316"/>
      <c r="C99" s="316"/>
      <c r="D99" s="316"/>
      <c r="E99" s="314"/>
      <c r="F99" s="314"/>
      <c r="G99" s="314"/>
      <c r="H99" s="317"/>
      <c r="I99" s="317"/>
      <c r="J99" s="317"/>
      <c r="K99" s="317"/>
      <c r="L99" s="317"/>
      <c r="M99" s="312"/>
    </row>
    <row r="100" spans="1:13" ht="12.75">
      <c r="A100" s="308"/>
      <c r="B100" s="316"/>
      <c r="C100" s="316"/>
      <c r="D100" s="316"/>
      <c r="E100" s="314"/>
      <c r="F100" s="314"/>
      <c r="G100" s="314"/>
      <c r="H100" s="317"/>
      <c r="I100" s="317"/>
      <c r="J100" s="317"/>
      <c r="K100" s="317"/>
      <c r="L100" s="317"/>
      <c r="M100" s="312"/>
    </row>
    <row r="101" spans="1:13" ht="12.75">
      <c r="A101" s="308"/>
      <c r="B101" s="316"/>
      <c r="C101" s="316"/>
      <c r="D101" s="316"/>
      <c r="E101" s="314"/>
      <c r="F101" s="314"/>
      <c r="G101" s="314"/>
      <c r="H101" s="317"/>
      <c r="I101" s="317"/>
      <c r="J101" s="317"/>
      <c r="K101" s="317"/>
      <c r="L101" s="317"/>
      <c r="M101" s="312"/>
    </row>
    <row r="102" spans="1:13" ht="12.75">
      <c r="A102" s="308"/>
      <c r="B102" s="316"/>
      <c r="C102" s="316"/>
      <c r="D102" s="316"/>
      <c r="E102" s="314"/>
      <c r="F102" s="314"/>
      <c r="G102" s="314"/>
      <c r="H102" s="317"/>
      <c r="I102" s="317"/>
      <c r="J102" s="317"/>
      <c r="K102" s="317"/>
      <c r="L102" s="317"/>
      <c r="M102" s="312"/>
    </row>
    <row r="103" spans="1:13" ht="12.75">
      <c r="A103" s="308"/>
      <c r="B103" s="316"/>
      <c r="C103" s="316"/>
      <c r="D103" s="316"/>
      <c r="E103" s="314"/>
      <c r="F103" s="314"/>
      <c r="G103" s="314"/>
      <c r="H103" s="317"/>
      <c r="I103" s="317"/>
      <c r="J103" s="317"/>
      <c r="K103" s="317"/>
      <c r="L103" s="317"/>
      <c r="M103" s="312"/>
    </row>
    <row r="104" spans="1:13" ht="12.75">
      <c r="A104" s="308"/>
      <c r="B104" s="316"/>
      <c r="C104" s="316"/>
      <c r="D104" s="316"/>
      <c r="E104" s="314"/>
      <c r="F104" s="314"/>
      <c r="G104" s="314"/>
      <c r="H104" s="317"/>
      <c r="I104" s="317"/>
      <c r="J104" s="317"/>
      <c r="K104" s="317"/>
      <c r="L104" s="317"/>
      <c r="M104" s="312"/>
    </row>
    <row r="105" spans="1:13" ht="12.75">
      <c r="A105" s="308"/>
      <c r="B105" s="316"/>
      <c r="C105" s="316"/>
      <c r="D105" s="316"/>
      <c r="E105" s="314"/>
      <c r="F105" s="314"/>
      <c r="G105" s="314"/>
      <c r="H105" s="317"/>
      <c r="I105" s="317"/>
      <c r="J105" s="317"/>
      <c r="K105" s="317"/>
      <c r="L105" s="317"/>
      <c r="M105" s="312"/>
    </row>
    <row r="106" spans="1:13" ht="12.75">
      <c r="A106" s="308"/>
      <c r="B106" s="316"/>
      <c r="C106" s="316"/>
      <c r="D106" s="316"/>
      <c r="E106" s="314"/>
      <c r="F106" s="314"/>
      <c r="G106" s="314"/>
      <c r="H106" s="317"/>
      <c r="I106" s="317"/>
      <c r="J106" s="317"/>
      <c r="K106" s="317"/>
      <c r="L106" s="317"/>
      <c r="M106" s="312"/>
    </row>
    <row r="107" spans="1:13" ht="12.75">
      <c r="A107" s="308"/>
      <c r="B107" s="316"/>
      <c r="C107" s="316"/>
      <c r="D107" s="316"/>
      <c r="E107" s="314"/>
      <c r="F107" s="314"/>
      <c r="G107" s="314"/>
      <c r="H107" s="317"/>
      <c r="I107" s="317"/>
      <c r="J107" s="317"/>
      <c r="K107" s="317"/>
      <c r="L107" s="317"/>
      <c r="M107" s="312"/>
    </row>
    <row r="108" spans="1:13" ht="12.75">
      <c r="A108" s="308"/>
      <c r="B108" s="316"/>
      <c r="C108" s="316"/>
      <c r="D108" s="316"/>
      <c r="E108" s="314"/>
      <c r="F108" s="314"/>
      <c r="G108" s="314"/>
      <c r="H108" s="317"/>
      <c r="I108" s="317"/>
      <c r="J108" s="317"/>
      <c r="K108" s="317"/>
      <c r="L108" s="317"/>
      <c r="M108" s="312"/>
    </row>
    <row r="109" spans="1:13" ht="12.75">
      <c r="A109" s="308"/>
      <c r="B109" s="316"/>
      <c r="C109" s="316"/>
      <c r="D109" s="316"/>
      <c r="E109" s="314"/>
      <c r="F109" s="314"/>
      <c r="G109" s="314"/>
      <c r="H109" s="317"/>
      <c r="I109" s="317"/>
      <c r="J109" s="317"/>
      <c r="K109" s="317"/>
      <c r="L109" s="317"/>
      <c r="M109" s="312"/>
    </row>
    <row r="110" spans="1:13" ht="12.75">
      <c r="A110" s="308"/>
      <c r="B110" s="316"/>
      <c r="C110" s="316"/>
      <c r="D110" s="316"/>
      <c r="E110" s="314"/>
      <c r="F110" s="314"/>
      <c r="G110" s="314"/>
      <c r="H110" s="317"/>
      <c r="I110" s="317"/>
      <c r="J110" s="317"/>
      <c r="K110" s="317"/>
      <c r="L110" s="317"/>
      <c r="M110" s="312"/>
    </row>
    <row r="111" spans="1:13" ht="12.75">
      <c r="A111" s="308"/>
      <c r="B111" s="316"/>
      <c r="C111" s="316"/>
      <c r="D111" s="316"/>
      <c r="E111" s="314"/>
      <c r="F111" s="314"/>
      <c r="G111" s="314"/>
      <c r="H111" s="317"/>
      <c r="I111" s="317"/>
      <c r="J111" s="317"/>
      <c r="K111" s="317"/>
      <c r="L111" s="317"/>
      <c r="M111" s="312"/>
    </row>
    <row r="112" spans="1:13" ht="12.75">
      <c r="A112" s="308"/>
      <c r="B112" s="316"/>
      <c r="C112" s="316"/>
      <c r="D112" s="316"/>
      <c r="E112" s="314"/>
      <c r="F112" s="314"/>
      <c r="G112" s="314"/>
      <c r="H112" s="317"/>
      <c r="I112" s="317"/>
      <c r="J112" s="317"/>
      <c r="K112" s="317"/>
      <c r="L112" s="317"/>
      <c r="M112" s="312"/>
    </row>
    <row r="113" spans="1:13" ht="12.75">
      <c r="A113" s="308"/>
      <c r="B113" s="316"/>
      <c r="C113" s="316"/>
      <c r="D113" s="316"/>
      <c r="E113" s="314"/>
      <c r="F113" s="314"/>
      <c r="G113" s="314"/>
      <c r="H113" s="317"/>
      <c r="I113" s="317"/>
      <c r="J113" s="317"/>
      <c r="K113" s="317"/>
      <c r="L113" s="317"/>
      <c r="M113" s="312"/>
    </row>
    <row r="114" spans="1:13" ht="12.75">
      <c r="A114" s="308"/>
      <c r="B114" s="316"/>
      <c r="C114" s="316"/>
      <c r="D114" s="316"/>
      <c r="E114" s="314"/>
      <c r="F114" s="314"/>
      <c r="G114" s="314"/>
      <c r="H114" s="317"/>
      <c r="I114" s="317"/>
      <c r="J114" s="317"/>
      <c r="K114" s="317"/>
      <c r="L114" s="317"/>
      <c r="M114" s="312"/>
    </row>
    <row r="115" spans="1:13" ht="12.75">
      <c r="A115" s="308"/>
      <c r="B115" s="316"/>
      <c r="C115" s="316"/>
      <c r="D115" s="316"/>
      <c r="E115" s="314"/>
      <c r="F115" s="314"/>
      <c r="G115" s="314"/>
      <c r="H115" s="317"/>
      <c r="I115" s="317"/>
      <c r="J115" s="317"/>
      <c r="K115" s="317"/>
      <c r="L115" s="317"/>
      <c r="M115" s="312"/>
    </row>
    <row r="116" spans="1:13" ht="12.75">
      <c r="A116" s="308"/>
      <c r="B116" s="316"/>
      <c r="C116" s="316"/>
      <c r="D116" s="316"/>
      <c r="E116" s="314"/>
      <c r="F116" s="314"/>
      <c r="G116" s="314"/>
      <c r="H116" s="317"/>
      <c r="I116" s="317"/>
      <c r="J116" s="317"/>
      <c r="K116" s="317"/>
      <c r="L116" s="317"/>
      <c r="M116" s="312"/>
    </row>
    <row r="117" spans="1:13" ht="12.75">
      <c r="A117" s="308"/>
      <c r="B117" s="316"/>
      <c r="C117" s="316"/>
      <c r="D117" s="316"/>
      <c r="E117" s="314"/>
      <c r="F117" s="314"/>
      <c r="G117" s="314"/>
      <c r="H117" s="317"/>
      <c r="I117" s="317"/>
      <c r="J117" s="317"/>
      <c r="K117" s="317"/>
      <c r="L117" s="317"/>
      <c r="M117" s="312"/>
    </row>
    <row r="118" spans="1:13" ht="12.75">
      <c r="A118" s="308"/>
      <c r="B118" s="316"/>
      <c r="C118" s="316"/>
      <c r="D118" s="316"/>
      <c r="E118" s="314"/>
      <c r="F118" s="314"/>
      <c r="G118" s="314"/>
      <c r="H118" s="317"/>
      <c r="I118" s="317"/>
      <c r="J118" s="317"/>
      <c r="K118" s="317"/>
      <c r="L118" s="317"/>
      <c r="M118" s="312"/>
    </row>
    <row r="119" spans="1:13" ht="12.75">
      <c r="A119" s="308"/>
      <c r="B119" s="316"/>
      <c r="C119" s="316"/>
      <c r="D119" s="316"/>
      <c r="E119" s="314"/>
      <c r="F119" s="314"/>
      <c r="G119" s="314"/>
      <c r="H119" s="317"/>
      <c r="I119" s="317"/>
      <c r="J119" s="317"/>
      <c r="K119" s="317"/>
      <c r="L119" s="317"/>
      <c r="M119" s="312"/>
    </row>
    <row r="120" spans="1:13" ht="12.75">
      <c r="A120" s="308"/>
      <c r="B120" s="316"/>
      <c r="C120" s="316"/>
      <c r="D120" s="316"/>
      <c r="E120" s="314"/>
      <c r="F120" s="314"/>
      <c r="G120" s="314"/>
      <c r="H120" s="317"/>
      <c r="I120" s="317"/>
      <c r="J120" s="317"/>
      <c r="K120" s="317"/>
      <c r="L120" s="317"/>
      <c r="M120" s="312"/>
    </row>
    <row r="121" spans="1:13" ht="12.75">
      <c r="A121" s="308"/>
      <c r="B121" s="316"/>
      <c r="C121" s="316"/>
      <c r="D121" s="316"/>
      <c r="E121" s="314"/>
      <c r="F121" s="314"/>
      <c r="G121" s="314"/>
      <c r="H121" s="317"/>
      <c r="I121" s="317"/>
      <c r="J121" s="317"/>
      <c r="K121" s="317"/>
      <c r="L121" s="317"/>
      <c r="M121" s="312"/>
    </row>
    <row r="122" spans="1:13" ht="12.75">
      <c r="A122" s="308"/>
      <c r="B122" s="316"/>
      <c r="C122" s="316"/>
      <c r="D122" s="316"/>
      <c r="E122" s="314"/>
      <c r="F122" s="314"/>
      <c r="G122" s="314"/>
      <c r="H122" s="317"/>
      <c r="I122" s="317"/>
      <c r="J122" s="317"/>
      <c r="K122" s="317"/>
      <c r="L122" s="317"/>
      <c r="M122" s="312"/>
    </row>
    <row r="123" spans="1:13" ht="12.75">
      <c r="A123" s="308"/>
      <c r="B123" s="316"/>
      <c r="C123" s="316"/>
      <c r="D123" s="316"/>
      <c r="E123" s="314"/>
      <c r="F123" s="314"/>
      <c r="G123" s="314"/>
      <c r="H123" s="317"/>
      <c r="I123" s="317"/>
      <c r="J123" s="317"/>
      <c r="K123" s="317"/>
      <c r="L123" s="317"/>
      <c r="M123" s="312"/>
    </row>
    <row r="124" spans="1:13" ht="12.75">
      <c r="A124" s="308"/>
      <c r="B124" s="316"/>
      <c r="C124" s="316"/>
      <c r="D124" s="316"/>
      <c r="E124" s="314"/>
      <c r="F124" s="314"/>
      <c r="G124" s="314"/>
      <c r="H124" s="317"/>
      <c r="I124" s="317"/>
      <c r="J124" s="317"/>
      <c r="K124" s="317"/>
      <c r="L124" s="317"/>
      <c r="M124" s="312"/>
    </row>
    <row r="125" spans="1:13" ht="12.75">
      <c r="A125" s="308"/>
      <c r="B125" s="316"/>
      <c r="C125" s="316"/>
      <c r="D125" s="316"/>
      <c r="E125" s="314"/>
      <c r="F125" s="314"/>
      <c r="G125" s="314"/>
      <c r="H125" s="317"/>
      <c r="I125" s="317"/>
      <c r="J125" s="317"/>
      <c r="K125" s="317"/>
      <c r="L125" s="317"/>
      <c r="M125" s="312"/>
    </row>
    <row r="126" spans="1:13" ht="12.75">
      <c r="A126" s="308"/>
      <c r="B126" s="316"/>
      <c r="C126" s="316"/>
      <c r="D126" s="316"/>
      <c r="E126" s="314"/>
      <c r="F126" s="314"/>
      <c r="G126" s="314"/>
      <c r="H126" s="317"/>
      <c r="I126" s="317"/>
      <c r="J126" s="317"/>
      <c r="K126" s="317"/>
      <c r="L126" s="317"/>
      <c r="M126" s="312"/>
    </row>
    <row r="127" spans="1:13" ht="12.75">
      <c r="A127" s="308"/>
      <c r="B127" s="316"/>
      <c r="C127" s="316"/>
      <c r="D127" s="316"/>
      <c r="E127" s="314"/>
      <c r="F127" s="314"/>
      <c r="G127" s="314"/>
      <c r="H127" s="317"/>
      <c r="I127" s="317"/>
      <c r="J127" s="317"/>
      <c r="K127" s="317"/>
      <c r="L127" s="317"/>
      <c r="M127" s="312"/>
    </row>
    <row r="128" spans="1:13" ht="12.75">
      <c r="A128" s="308"/>
      <c r="B128" s="316"/>
      <c r="C128" s="316"/>
      <c r="D128" s="316"/>
      <c r="E128" s="314"/>
      <c r="F128" s="314"/>
      <c r="G128" s="314"/>
      <c r="H128" s="317"/>
      <c r="I128" s="317"/>
      <c r="J128" s="317"/>
      <c r="K128" s="317"/>
      <c r="L128" s="317"/>
      <c r="M128" s="312"/>
    </row>
    <row r="129" spans="1:13" ht="12.75">
      <c r="A129" s="308"/>
      <c r="B129" s="316"/>
      <c r="C129" s="316"/>
      <c r="D129" s="316"/>
      <c r="E129" s="314"/>
      <c r="F129" s="314"/>
      <c r="G129" s="314"/>
      <c r="H129" s="317"/>
      <c r="I129" s="317"/>
      <c r="J129" s="317"/>
      <c r="K129" s="317"/>
      <c r="L129" s="317"/>
      <c r="M129" s="312"/>
    </row>
    <row r="130" spans="1:13" ht="12.75">
      <c r="A130" s="308"/>
      <c r="B130" s="316"/>
      <c r="C130" s="316"/>
      <c r="D130" s="316"/>
      <c r="E130" s="314"/>
      <c r="F130" s="314"/>
      <c r="G130" s="314"/>
      <c r="H130" s="317"/>
      <c r="I130" s="317"/>
      <c r="J130" s="317"/>
      <c r="K130" s="317"/>
      <c r="L130" s="317"/>
      <c r="M130" s="312"/>
    </row>
    <row r="131" spans="1:13" ht="12.75">
      <c r="A131" s="308"/>
      <c r="B131" s="316"/>
      <c r="C131" s="316"/>
      <c r="D131" s="316"/>
      <c r="E131" s="314"/>
      <c r="F131" s="314"/>
      <c r="G131" s="314"/>
      <c r="H131" s="317"/>
      <c r="I131" s="317"/>
      <c r="J131" s="317"/>
      <c r="K131" s="317"/>
      <c r="L131" s="317"/>
      <c r="M131" s="312"/>
    </row>
    <row r="132" spans="1:13" ht="12.75">
      <c r="A132" s="308"/>
      <c r="B132" s="316"/>
      <c r="C132" s="316"/>
      <c r="D132" s="316"/>
      <c r="E132" s="314"/>
      <c r="F132" s="314"/>
      <c r="G132" s="314"/>
      <c r="H132" s="317"/>
      <c r="I132" s="317"/>
      <c r="J132" s="317"/>
      <c r="K132" s="317"/>
      <c r="L132" s="317"/>
      <c r="M132" s="312"/>
    </row>
    <row r="133" spans="1:13" ht="12.75">
      <c r="A133" s="308"/>
      <c r="B133" s="316"/>
      <c r="C133" s="316"/>
      <c r="D133" s="316"/>
      <c r="E133" s="314"/>
      <c r="F133" s="314"/>
      <c r="G133" s="314"/>
      <c r="H133" s="317"/>
      <c r="I133" s="317"/>
      <c r="J133" s="317"/>
      <c r="K133" s="317"/>
      <c r="L133" s="317"/>
      <c r="M133" s="312"/>
    </row>
    <row r="134" spans="1:13" ht="12.75">
      <c r="A134" s="308"/>
      <c r="B134" s="316"/>
      <c r="C134" s="316"/>
      <c r="D134" s="316"/>
      <c r="E134" s="314"/>
      <c r="F134" s="314"/>
      <c r="G134" s="314"/>
      <c r="H134" s="317"/>
      <c r="I134" s="317"/>
      <c r="J134" s="317"/>
      <c r="K134" s="317"/>
      <c r="L134" s="317"/>
      <c r="M134" s="312"/>
    </row>
    <row r="135" spans="1:13" ht="12.75">
      <c r="A135" s="308"/>
      <c r="B135" s="316"/>
      <c r="C135" s="316"/>
      <c r="D135" s="316"/>
      <c r="E135" s="314"/>
      <c r="F135" s="314"/>
      <c r="G135" s="314"/>
      <c r="H135" s="317"/>
      <c r="I135" s="317"/>
      <c r="J135" s="317"/>
      <c r="K135" s="317"/>
      <c r="L135" s="317"/>
      <c r="M135" s="312"/>
    </row>
    <row r="136" spans="1:13" ht="12.75">
      <c r="A136" s="308"/>
      <c r="B136" s="316"/>
      <c r="C136" s="316"/>
      <c r="D136" s="316"/>
      <c r="E136" s="314"/>
      <c r="F136" s="314"/>
      <c r="G136" s="314"/>
      <c r="H136" s="317"/>
      <c r="I136" s="317"/>
      <c r="J136" s="317"/>
      <c r="K136" s="317"/>
      <c r="L136" s="317"/>
      <c r="M136" s="312"/>
    </row>
    <row r="137" spans="1:13" ht="12.75">
      <c r="A137" s="308"/>
      <c r="B137" s="316"/>
      <c r="C137" s="316"/>
      <c r="D137" s="316"/>
      <c r="E137" s="314"/>
      <c r="F137" s="314"/>
      <c r="G137" s="314"/>
      <c r="H137" s="317"/>
      <c r="I137" s="317"/>
      <c r="J137" s="317"/>
      <c r="K137" s="317"/>
      <c r="L137" s="317"/>
      <c r="M137" s="312"/>
    </row>
    <row r="138" spans="1:13" ht="12.75">
      <c r="A138" s="308"/>
      <c r="B138" s="316"/>
      <c r="C138" s="316"/>
      <c r="D138" s="316"/>
      <c r="E138" s="314"/>
      <c r="F138" s="314"/>
      <c r="G138" s="314"/>
      <c r="H138" s="317"/>
      <c r="I138" s="317"/>
      <c r="J138" s="317"/>
      <c r="K138" s="317"/>
      <c r="L138" s="317"/>
      <c r="M138" s="312"/>
    </row>
    <row r="139" spans="1:13" ht="12.75">
      <c r="A139" s="308"/>
      <c r="B139" s="316"/>
      <c r="C139" s="316"/>
      <c r="D139" s="316"/>
      <c r="E139" s="314"/>
      <c r="F139" s="314"/>
      <c r="G139" s="314"/>
      <c r="H139" s="317"/>
      <c r="I139" s="317"/>
      <c r="J139" s="317"/>
      <c r="K139" s="317"/>
      <c r="L139" s="317"/>
      <c r="M139" s="312"/>
    </row>
    <row r="140" spans="1:13" ht="12.75">
      <c r="A140" s="308"/>
      <c r="B140" s="316"/>
      <c r="C140" s="316"/>
      <c r="D140" s="316"/>
      <c r="E140" s="314"/>
      <c r="F140" s="314"/>
      <c r="G140" s="314"/>
      <c r="H140" s="317"/>
      <c r="I140" s="317"/>
      <c r="J140" s="317"/>
      <c r="K140" s="317"/>
      <c r="L140" s="317"/>
      <c r="M140" s="312"/>
    </row>
    <row r="141" spans="1:13" ht="12.75">
      <c r="A141" s="308"/>
      <c r="B141" s="316"/>
      <c r="C141" s="316"/>
      <c r="D141" s="316"/>
      <c r="E141" s="314"/>
      <c r="F141" s="314"/>
      <c r="G141" s="314"/>
      <c r="H141" s="317"/>
      <c r="I141" s="317"/>
      <c r="J141" s="317"/>
      <c r="K141" s="317"/>
      <c r="L141" s="317"/>
      <c r="M141" s="312"/>
    </row>
    <row r="142" spans="1:13" ht="12.75">
      <c r="A142" s="308"/>
      <c r="B142" s="316"/>
      <c r="C142" s="316"/>
      <c r="D142" s="316"/>
      <c r="E142" s="314"/>
      <c r="F142" s="314"/>
      <c r="G142" s="314"/>
      <c r="H142" s="317"/>
      <c r="I142" s="317"/>
      <c r="J142" s="317"/>
      <c r="K142" s="317"/>
      <c r="L142" s="317"/>
      <c r="M142" s="312"/>
    </row>
    <row r="143" spans="1:13" ht="12.75">
      <c r="A143" s="308"/>
      <c r="B143" s="316"/>
      <c r="C143" s="316"/>
      <c r="D143" s="316"/>
      <c r="E143" s="314"/>
      <c r="F143" s="314"/>
      <c r="G143" s="314"/>
      <c r="H143" s="317"/>
      <c r="I143" s="317"/>
      <c r="J143" s="317"/>
      <c r="K143" s="317"/>
      <c r="L143" s="317"/>
      <c r="M143" s="312"/>
    </row>
    <row r="144" spans="1:13" ht="199.5" customHeight="1">
      <c r="A144" s="308"/>
      <c r="B144" s="316"/>
      <c r="C144" s="316"/>
      <c r="D144" s="316"/>
      <c r="E144" s="314"/>
      <c r="F144" s="314"/>
      <c r="G144" s="314"/>
      <c r="H144" s="317"/>
      <c r="I144" s="317"/>
      <c r="J144" s="317"/>
      <c r="K144" s="317"/>
      <c r="L144" s="317"/>
      <c r="M144" s="312"/>
    </row>
    <row r="145" spans="1:13" ht="12.75">
      <c r="A145" s="308"/>
      <c r="B145" s="316"/>
      <c r="C145" s="316"/>
      <c r="D145" s="316"/>
      <c r="E145" s="314"/>
      <c r="F145" s="314"/>
      <c r="G145" s="314"/>
      <c r="H145" s="317"/>
      <c r="I145" s="317"/>
      <c r="J145" s="317"/>
      <c r="K145" s="317"/>
      <c r="L145" s="317"/>
      <c r="M145" s="312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53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53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53"/>
    </row>
    <row r="149" spans="1:13" ht="12.75">
      <c r="A149" s="283" t="s">
        <v>241</v>
      </c>
      <c r="B149" s="283"/>
      <c r="C149" s="283"/>
      <c r="D149" s="283"/>
      <c r="E149" s="283"/>
      <c r="F149" s="283"/>
      <c r="G149" s="283"/>
      <c r="H149" s="283"/>
      <c r="I149" s="283"/>
      <c r="J149" s="283"/>
      <c r="K149" s="283"/>
      <c r="L149" s="283"/>
      <c r="M149" s="153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53"/>
    </row>
    <row r="151" spans="1:13" ht="12.75">
      <c r="A151" s="265" t="s">
        <v>212</v>
      </c>
      <c r="B151" s="1" t="str">
        <f>'5 Uwagi organizacyjne'!$C$6&amp;" "&amp;'5 Uwagi organizacyjne'!$E$6</f>
        <v>K/ </v>
      </c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53"/>
    </row>
    <row r="152" spans="1:13" ht="12.75">
      <c r="A152" s="298" t="s">
        <v>231</v>
      </c>
      <c r="B152" s="309" t="s">
        <v>242</v>
      </c>
      <c r="C152" s="309"/>
      <c r="D152" s="309"/>
      <c r="E152" s="310" t="s">
        <v>243</v>
      </c>
      <c r="F152" s="310"/>
      <c r="G152" s="310"/>
      <c r="H152" s="310" t="s">
        <v>244</v>
      </c>
      <c r="I152" s="310"/>
      <c r="J152" s="310"/>
      <c r="K152" s="310"/>
      <c r="L152" s="311"/>
      <c r="M152" s="312"/>
    </row>
    <row r="153" spans="1:13" ht="12.75">
      <c r="A153" s="308"/>
      <c r="B153" s="319"/>
      <c r="C153" s="319"/>
      <c r="D153" s="319"/>
      <c r="E153" s="314"/>
      <c r="F153" s="314"/>
      <c r="G153" s="314"/>
      <c r="H153" s="317"/>
      <c r="I153" s="317"/>
      <c r="J153" s="317"/>
      <c r="K153" s="317"/>
      <c r="L153" s="317"/>
      <c r="M153" s="312"/>
    </row>
    <row r="154" spans="1:13" ht="12.75">
      <c r="A154" s="308"/>
      <c r="B154" s="319"/>
      <c r="C154" s="319"/>
      <c r="D154" s="319"/>
      <c r="E154" s="314"/>
      <c r="F154" s="314"/>
      <c r="G154" s="314"/>
      <c r="H154" s="317"/>
      <c r="I154" s="317"/>
      <c r="J154" s="317"/>
      <c r="K154" s="317"/>
      <c r="L154" s="317"/>
      <c r="M154" s="312"/>
    </row>
    <row r="155" spans="1:13" ht="12.75">
      <c r="A155" s="308"/>
      <c r="B155" s="319"/>
      <c r="C155" s="319"/>
      <c r="D155" s="319"/>
      <c r="E155" s="314"/>
      <c r="F155" s="314"/>
      <c r="G155" s="314"/>
      <c r="H155" s="317"/>
      <c r="I155" s="317"/>
      <c r="J155" s="317"/>
      <c r="K155" s="317"/>
      <c r="L155" s="317"/>
      <c r="M155" s="312"/>
    </row>
    <row r="156" spans="1:13" ht="12.75">
      <c r="A156" s="308"/>
      <c r="B156" s="319"/>
      <c r="C156" s="319"/>
      <c r="D156" s="319"/>
      <c r="E156" s="314"/>
      <c r="F156" s="314"/>
      <c r="G156" s="314"/>
      <c r="H156" s="317"/>
      <c r="I156" s="317"/>
      <c r="J156" s="317"/>
      <c r="K156" s="317"/>
      <c r="L156" s="317"/>
      <c r="M156" s="312"/>
    </row>
    <row r="157" spans="1:13" ht="12.75">
      <c r="A157" s="308"/>
      <c r="B157" s="319"/>
      <c r="C157" s="319"/>
      <c r="D157" s="319"/>
      <c r="E157" s="314"/>
      <c r="F157" s="314"/>
      <c r="G157" s="314"/>
      <c r="H157" s="317"/>
      <c r="I157" s="317"/>
      <c r="J157" s="317"/>
      <c r="K157" s="317"/>
      <c r="L157" s="317"/>
      <c r="M157" s="312"/>
    </row>
    <row r="158" spans="1:13" ht="12.75">
      <c r="A158" s="308"/>
      <c r="B158" s="319"/>
      <c r="C158" s="319"/>
      <c r="D158" s="319"/>
      <c r="E158" s="314"/>
      <c r="F158" s="314"/>
      <c r="G158" s="314"/>
      <c r="H158" s="317"/>
      <c r="I158" s="317"/>
      <c r="J158" s="317"/>
      <c r="K158" s="317"/>
      <c r="L158" s="317"/>
      <c r="M158" s="312"/>
    </row>
    <row r="159" spans="1:13" ht="136.5" customHeight="1">
      <c r="A159" s="308"/>
      <c r="B159" s="319"/>
      <c r="C159" s="319"/>
      <c r="D159" s="319"/>
      <c r="E159" s="314"/>
      <c r="F159" s="314"/>
      <c r="G159" s="314"/>
      <c r="H159" s="317"/>
      <c r="I159" s="317"/>
      <c r="J159" s="317"/>
      <c r="K159" s="317"/>
      <c r="L159" s="317"/>
      <c r="M159" s="312"/>
    </row>
    <row r="160" spans="1:13" ht="12.75">
      <c r="A160" s="308"/>
      <c r="B160" s="316"/>
      <c r="C160" s="316"/>
      <c r="D160" s="316"/>
      <c r="E160" s="314"/>
      <c r="F160" s="314"/>
      <c r="G160" s="314"/>
      <c r="H160" s="317"/>
      <c r="I160" s="317"/>
      <c r="J160" s="317"/>
      <c r="K160" s="317"/>
      <c r="L160" s="317"/>
      <c r="M160" s="312"/>
    </row>
    <row r="161" spans="1:13" ht="12.75">
      <c r="A161" s="308"/>
      <c r="B161" s="316"/>
      <c r="C161" s="316"/>
      <c r="D161" s="316"/>
      <c r="E161" s="314"/>
      <c r="F161" s="314"/>
      <c r="G161" s="314"/>
      <c r="H161" s="317"/>
      <c r="I161" s="317"/>
      <c r="J161" s="317"/>
      <c r="K161" s="317"/>
      <c r="L161" s="317"/>
      <c r="M161" s="312"/>
    </row>
    <row r="162" spans="1:13" ht="12.75">
      <c r="A162" s="308"/>
      <c r="B162" s="316"/>
      <c r="C162" s="316"/>
      <c r="D162" s="316"/>
      <c r="E162" s="314"/>
      <c r="F162" s="314"/>
      <c r="G162" s="314"/>
      <c r="H162" s="317"/>
      <c r="I162" s="317"/>
      <c r="J162" s="317"/>
      <c r="K162" s="317"/>
      <c r="L162" s="317"/>
      <c r="M162" s="312"/>
    </row>
    <row r="163" spans="1:13" ht="12.75">
      <c r="A163" s="308"/>
      <c r="B163" s="316"/>
      <c r="C163" s="316"/>
      <c r="D163" s="316"/>
      <c r="E163" s="314"/>
      <c r="F163" s="314"/>
      <c r="G163" s="314"/>
      <c r="H163" s="317"/>
      <c r="I163" s="317"/>
      <c r="J163" s="317"/>
      <c r="K163" s="317"/>
      <c r="L163" s="317"/>
      <c r="M163" s="312"/>
    </row>
    <row r="164" spans="1:13" ht="12.75">
      <c r="A164" s="308"/>
      <c r="B164" s="316"/>
      <c r="C164" s="316"/>
      <c r="D164" s="316"/>
      <c r="E164" s="314"/>
      <c r="F164" s="314"/>
      <c r="G164" s="314"/>
      <c r="H164" s="317"/>
      <c r="I164" s="317"/>
      <c r="J164" s="317"/>
      <c r="K164" s="317"/>
      <c r="L164" s="317"/>
      <c r="M164" s="312"/>
    </row>
    <row r="165" spans="1:13" ht="12.75">
      <c r="A165" s="308"/>
      <c r="B165" s="316"/>
      <c r="C165" s="316"/>
      <c r="D165" s="316"/>
      <c r="E165" s="314"/>
      <c r="F165" s="314"/>
      <c r="G165" s="314"/>
      <c r="H165" s="317"/>
      <c r="I165" s="317"/>
      <c r="J165" s="317"/>
      <c r="K165" s="317"/>
      <c r="L165" s="317"/>
      <c r="M165" s="312"/>
    </row>
    <row r="166" spans="1:13" ht="12.75">
      <c r="A166" s="308"/>
      <c r="B166" s="316"/>
      <c r="C166" s="316"/>
      <c r="D166" s="316"/>
      <c r="E166" s="314"/>
      <c r="F166" s="314"/>
      <c r="G166" s="314"/>
      <c r="H166" s="317"/>
      <c r="I166" s="317"/>
      <c r="J166" s="317"/>
      <c r="K166" s="317"/>
      <c r="L166" s="317"/>
      <c r="M166" s="312"/>
    </row>
    <row r="167" spans="1:13" ht="12.75">
      <c r="A167" s="308"/>
      <c r="B167" s="316"/>
      <c r="C167" s="316"/>
      <c r="D167" s="316"/>
      <c r="E167" s="314"/>
      <c r="F167" s="314"/>
      <c r="G167" s="314"/>
      <c r="H167" s="317"/>
      <c r="I167" s="317"/>
      <c r="J167" s="317"/>
      <c r="K167" s="317"/>
      <c r="L167" s="317"/>
      <c r="M167" s="312"/>
    </row>
    <row r="168" spans="1:13" ht="12.75">
      <c r="A168" s="308"/>
      <c r="B168" s="316"/>
      <c r="C168" s="316"/>
      <c r="D168" s="316"/>
      <c r="E168" s="314"/>
      <c r="F168" s="314"/>
      <c r="G168" s="314"/>
      <c r="H168" s="317"/>
      <c r="I168" s="317"/>
      <c r="J168" s="317"/>
      <c r="K168" s="317"/>
      <c r="L168" s="317"/>
      <c r="M168" s="312"/>
    </row>
    <row r="169" spans="1:13" ht="12.75">
      <c r="A169" s="308"/>
      <c r="B169" s="316"/>
      <c r="C169" s="316"/>
      <c r="D169" s="316"/>
      <c r="E169" s="314"/>
      <c r="F169" s="314"/>
      <c r="G169" s="314"/>
      <c r="H169" s="317"/>
      <c r="I169" s="317"/>
      <c r="J169" s="317"/>
      <c r="K169" s="317"/>
      <c r="L169" s="317"/>
      <c r="M169" s="312"/>
    </row>
    <row r="170" spans="1:13" ht="12.75">
      <c r="A170" s="308"/>
      <c r="B170" s="316"/>
      <c r="C170" s="316"/>
      <c r="D170" s="316"/>
      <c r="E170" s="314"/>
      <c r="F170" s="314"/>
      <c r="G170" s="314"/>
      <c r="H170" s="317"/>
      <c r="I170" s="317"/>
      <c r="J170" s="317"/>
      <c r="K170" s="317"/>
      <c r="L170" s="317"/>
      <c r="M170" s="312"/>
    </row>
    <row r="171" spans="1:13" ht="12.75">
      <c r="A171" s="308"/>
      <c r="B171" s="316"/>
      <c r="C171" s="316"/>
      <c r="D171" s="316"/>
      <c r="E171" s="314"/>
      <c r="F171" s="314"/>
      <c r="G171" s="314"/>
      <c r="H171" s="317"/>
      <c r="I171" s="317"/>
      <c r="J171" s="317"/>
      <c r="K171" s="317"/>
      <c r="L171" s="317"/>
      <c r="M171" s="312"/>
    </row>
    <row r="172" spans="1:13" ht="12.75">
      <c r="A172" s="308"/>
      <c r="B172" s="316"/>
      <c r="C172" s="316"/>
      <c r="D172" s="316"/>
      <c r="E172" s="314"/>
      <c r="F172" s="314"/>
      <c r="G172" s="314"/>
      <c r="H172" s="317"/>
      <c r="I172" s="317"/>
      <c r="J172" s="317"/>
      <c r="K172" s="317"/>
      <c r="L172" s="317"/>
      <c r="M172" s="312"/>
    </row>
    <row r="173" spans="1:13" ht="12.75">
      <c r="A173" s="308"/>
      <c r="B173" s="316"/>
      <c r="C173" s="316"/>
      <c r="D173" s="316"/>
      <c r="E173" s="314"/>
      <c r="F173" s="314"/>
      <c r="G173" s="314"/>
      <c r="H173" s="317"/>
      <c r="I173" s="317"/>
      <c r="J173" s="317"/>
      <c r="K173" s="317"/>
      <c r="L173" s="317"/>
      <c r="M173" s="312"/>
    </row>
    <row r="174" spans="1:13" ht="12.75">
      <c r="A174" s="308"/>
      <c r="B174" s="316"/>
      <c r="C174" s="316"/>
      <c r="D174" s="316"/>
      <c r="E174" s="314"/>
      <c r="F174" s="314"/>
      <c r="G174" s="314"/>
      <c r="H174" s="317"/>
      <c r="I174" s="317"/>
      <c r="J174" s="317"/>
      <c r="K174" s="317"/>
      <c r="L174" s="317"/>
      <c r="M174" s="312"/>
    </row>
    <row r="175" spans="1:13" ht="12.75">
      <c r="A175" s="308"/>
      <c r="B175" s="316"/>
      <c r="C175" s="316"/>
      <c r="D175" s="316"/>
      <c r="E175" s="314"/>
      <c r="F175" s="314"/>
      <c r="G175" s="314"/>
      <c r="H175" s="317"/>
      <c r="I175" s="317"/>
      <c r="J175" s="317"/>
      <c r="K175" s="317"/>
      <c r="L175" s="317"/>
      <c r="M175" s="312"/>
    </row>
    <row r="176" spans="1:13" ht="12.75">
      <c r="A176" s="308"/>
      <c r="B176" s="316"/>
      <c r="C176" s="316"/>
      <c r="D176" s="316"/>
      <c r="E176" s="314"/>
      <c r="F176" s="314"/>
      <c r="G176" s="314"/>
      <c r="H176" s="317"/>
      <c r="I176" s="317"/>
      <c r="J176" s="317"/>
      <c r="K176" s="317"/>
      <c r="L176" s="317"/>
      <c r="M176" s="312"/>
    </row>
    <row r="177" spans="1:13" ht="12.75">
      <c r="A177" s="308"/>
      <c r="B177" s="316"/>
      <c r="C177" s="316"/>
      <c r="D177" s="316"/>
      <c r="E177" s="314"/>
      <c r="F177" s="314"/>
      <c r="G177" s="314"/>
      <c r="H177" s="317"/>
      <c r="I177" s="317"/>
      <c r="J177" s="317"/>
      <c r="K177" s="317"/>
      <c r="L177" s="317"/>
      <c r="M177" s="312"/>
    </row>
    <row r="178" spans="1:13" ht="12.75">
      <c r="A178" s="308"/>
      <c r="B178" s="316"/>
      <c r="C178" s="316"/>
      <c r="D178" s="316"/>
      <c r="E178" s="314"/>
      <c r="F178" s="314"/>
      <c r="G178" s="314"/>
      <c r="H178" s="317"/>
      <c r="I178" s="317"/>
      <c r="J178" s="317"/>
      <c r="K178" s="317"/>
      <c r="L178" s="317"/>
      <c r="M178" s="312"/>
    </row>
    <row r="179" spans="1:13" ht="12.75">
      <c r="A179" s="308"/>
      <c r="B179" s="316"/>
      <c r="C179" s="316"/>
      <c r="D179" s="316"/>
      <c r="E179" s="314"/>
      <c r="F179" s="314"/>
      <c r="G179" s="314"/>
      <c r="H179" s="317"/>
      <c r="I179" s="317"/>
      <c r="J179" s="317"/>
      <c r="K179" s="317"/>
      <c r="L179" s="317"/>
      <c r="M179" s="312"/>
    </row>
    <row r="180" spans="1:13" ht="12.75">
      <c r="A180" s="308"/>
      <c r="B180" s="316"/>
      <c r="C180" s="316"/>
      <c r="D180" s="316"/>
      <c r="E180" s="314"/>
      <c r="F180" s="314"/>
      <c r="G180" s="314"/>
      <c r="H180" s="317"/>
      <c r="I180" s="317"/>
      <c r="J180" s="317"/>
      <c r="K180" s="317"/>
      <c r="L180" s="317"/>
      <c r="M180" s="312"/>
    </row>
    <row r="181" spans="1:13" ht="12.75">
      <c r="A181" s="308"/>
      <c r="B181" s="316"/>
      <c r="C181" s="316"/>
      <c r="D181" s="316"/>
      <c r="E181" s="314"/>
      <c r="F181" s="314"/>
      <c r="G181" s="314"/>
      <c r="H181" s="317"/>
      <c r="I181" s="317"/>
      <c r="J181" s="317"/>
      <c r="K181" s="317"/>
      <c r="L181" s="317"/>
      <c r="M181" s="312"/>
    </row>
    <row r="182" spans="1:13" ht="12.75">
      <c r="A182" s="308"/>
      <c r="B182" s="316"/>
      <c r="C182" s="316"/>
      <c r="D182" s="316"/>
      <c r="E182" s="314"/>
      <c r="F182" s="314"/>
      <c r="G182" s="314"/>
      <c r="H182" s="317"/>
      <c r="I182" s="317"/>
      <c r="J182" s="317"/>
      <c r="K182" s="317"/>
      <c r="L182" s="317"/>
      <c r="M182" s="312"/>
    </row>
    <row r="183" spans="1:13" ht="12.75">
      <c r="A183" s="308"/>
      <c r="B183" s="316"/>
      <c r="C183" s="316"/>
      <c r="D183" s="316"/>
      <c r="E183" s="314"/>
      <c r="F183" s="314"/>
      <c r="G183" s="314"/>
      <c r="H183" s="317"/>
      <c r="I183" s="317"/>
      <c r="J183" s="317"/>
      <c r="K183" s="317"/>
      <c r="L183" s="317"/>
      <c r="M183" s="312"/>
    </row>
    <row r="184" spans="1:13" ht="12.75">
      <c r="A184" s="308"/>
      <c r="B184" s="316"/>
      <c r="C184" s="316"/>
      <c r="D184" s="316"/>
      <c r="E184" s="314"/>
      <c r="F184" s="314"/>
      <c r="G184" s="314"/>
      <c r="H184" s="317"/>
      <c r="I184" s="317"/>
      <c r="J184" s="317"/>
      <c r="K184" s="317"/>
      <c r="L184" s="317"/>
      <c r="M184" s="312"/>
    </row>
    <row r="185" spans="1:13" ht="12.75">
      <c r="A185" s="308"/>
      <c r="B185" s="316"/>
      <c r="C185" s="316"/>
      <c r="D185" s="316"/>
      <c r="E185" s="314"/>
      <c r="F185" s="314"/>
      <c r="G185" s="314"/>
      <c r="H185" s="317"/>
      <c r="I185" s="317"/>
      <c r="J185" s="317"/>
      <c r="K185" s="317"/>
      <c r="L185" s="317"/>
      <c r="M185" s="312"/>
    </row>
    <row r="186" spans="1:13" ht="12.75">
      <c r="A186" s="308"/>
      <c r="B186" s="316"/>
      <c r="C186" s="316"/>
      <c r="D186" s="316"/>
      <c r="E186" s="314"/>
      <c r="F186" s="314"/>
      <c r="G186" s="314"/>
      <c r="H186" s="317"/>
      <c r="I186" s="317"/>
      <c r="J186" s="317"/>
      <c r="K186" s="317"/>
      <c r="L186" s="317"/>
      <c r="M186" s="312"/>
    </row>
    <row r="187" spans="1:13" ht="12.75">
      <c r="A187" s="308"/>
      <c r="B187" s="316"/>
      <c r="C187" s="316"/>
      <c r="D187" s="316"/>
      <c r="E187" s="314"/>
      <c r="F187" s="314"/>
      <c r="G187" s="314"/>
      <c r="H187" s="317"/>
      <c r="I187" s="317"/>
      <c r="J187" s="317"/>
      <c r="K187" s="317"/>
      <c r="L187" s="317"/>
      <c r="M187" s="312"/>
    </row>
    <row r="188" spans="1:13" ht="12.75">
      <c r="A188" s="308"/>
      <c r="B188" s="316"/>
      <c r="C188" s="316"/>
      <c r="D188" s="316"/>
      <c r="E188" s="314"/>
      <c r="F188" s="314"/>
      <c r="G188" s="314"/>
      <c r="H188" s="317"/>
      <c r="I188" s="317"/>
      <c r="J188" s="317"/>
      <c r="K188" s="317"/>
      <c r="L188" s="317"/>
      <c r="M188" s="312"/>
    </row>
    <row r="189" spans="1:13" ht="12.75">
      <c r="A189" s="308"/>
      <c r="B189" s="316"/>
      <c r="C189" s="316"/>
      <c r="D189" s="316"/>
      <c r="E189" s="314"/>
      <c r="F189" s="314"/>
      <c r="G189" s="314"/>
      <c r="H189" s="317"/>
      <c r="I189" s="317"/>
      <c r="J189" s="317"/>
      <c r="K189" s="317"/>
      <c r="L189" s="317"/>
      <c r="M189" s="312"/>
    </row>
    <row r="190" spans="1:13" ht="12.75">
      <c r="A190" s="308"/>
      <c r="B190" s="316"/>
      <c r="C190" s="316"/>
      <c r="D190" s="316"/>
      <c r="E190" s="314"/>
      <c r="F190" s="314"/>
      <c r="G190" s="314"/>
      <c r="H190" s="317"/>
      <c r="I190" s="317"/>
      <c r="J190" s="317"/>
      <c r="K190" s="317"/>
      <c r="L190" s="317"/>
      <c r="M190" s="312"/>
    </row>
    <row r="191" spans="1:13" ht="12.75">
      <c r="A191" s="308"/>
      <c r="B191" s="316"/>
      <c r="C191" s="316"/>
      <c r="D191" s="316"/>
      <c r="E191" s="314"/>
      <c r="F191" s="314"/>
      <c r="G191" s="314"/>
      <c r="H191" s="317"/>
      <c r="I191" s="317"/>
      <c r="J191" s="317"/>
      <c r="K191" s="317"/>
      <c r="L191" s="317"/>
      <c r="M191" s="312"/>
    </row>
    <row r="192" spans="1:13" ht="12.75">
      <c r="A192" s="308"/>
      <c r="B192" s="316"/>
      <c r="C192" s="316"/>
      <c r="D192" s="316"/>
      <c r="E192" s="314"/>
      <c r="F192" s="314"/>
      <c r="G192" s="314"/>
      <c r="H192" s="317"/>
      <c r="I192" s="317"/>
      <c r="J192" s="317"/>
      <c r="K192" s="317"/>
      <c r="L192" s="317"/>
      <c r="M192" s="312"/>
    </row>
    <row r="193" spans="1:13" ht="12.75">
      <c r="A193" s="308"/>
      <c r="B193" s="316"/>
      <c r="C193" s="316"/>
      <c r="D193" s="316"/>
      <c r="E193" s="314"/>
      <c r="F193" s="314"/>
      <c r="G193" s="314"/>
      <c r="H193" s="317"/>
      <c r="I193" s="317"/>
      <c r="J193" s="317"/>
      <c r="K193" s="317"/>
      <c r="L193" s="317"/>
      <c r="M193" s="312"/>
    </row>
    <row r="194" spans="1:13" ht="12.75">
      <c r="A194" s="308"/>
      <c r="B194" s="316"/>
      <c r="C194" s="316"/>
      <c r="D194" s="316"/>
      <c r="E194" s="314"/>
      <c r="F194" s="314"/>
      <c r="G194" s="314"/>
      <c r="H194" s="317"/>
      <c r="I194" s="317"/>
      <c r="J194" s="317"/>
      <c r="K194" s="317"/>
      <c r="L194" s="317"/>
      <c r="M194" s="312"/>
    </row>
    <row r="195" spans="1:13" ht="12.75">
      <c r="A195" s="308"/>
      <c r="B195" s="316"/>
      <c r="C195" s="316"/>
      <c r="D195" s="316"/>
      <c r="E195" s="314"/>
      <c r="F195" s="314"/>
      <c r="G195" s="314"/>
      <c r="H195" s="317"/>
      <c r="I195" s="317"/>
      <c r="J195" s="317"/>
      <c r="K195" s="317"/>
      <c r="L195" s="317"/>
      <c r="M195" s="312"/>
    </row>
    <row r="196" spans="1:13" ht="12.75">
      <c r="A196" s="308"/>
      <c r="B196" s="316"/>
      <c r="C196" s="316"/>
      <c r="D196" s="316"/>
      <c r="E196" s="314"/>
      <c r="F196" s="314"/>
      <c r="G196" s="314"/>
      <c r="H196" s="317"/>
      <c r="I196" s="317"/>
      <c r="J196" s="317"/>
      <c r="K196" s="317"/>
      <c r="L196" s="317"/>
      <c r="M196" s="312"/>
    </row>
    <row r="197" spans="1:13" ht="12.75">
      <c r="A197" s="308"/>
      <c r="B197" s="316"/>
      <c r="C197" s="316"/>
      <c r="D197" s="316"/>
      <c r="E197" s="314"/>
      <c r="F197" s="314"/>
      <c r="G197" s="314"/>
      <c r="H197" s="317"/>
      <c r="I197" s="317"/>
      <c r="J197" s="317"/>
      <c r="K197" s="317"/>
      <c r="L197" s="317"/>
      <c r="M197" s="312"/>
    </row>
    <row r="198" spans="1:13" ht="12.75">
      <c r="A198" s="308"/>
      <c r="B198" s="316"/>
      <c r="C198" s="316"/>
      <c r="D198" s="316"/>
      <c r="E198" s="314"/>
      <c r="F198" s="314"/>
      <c r="G198" s="314"/>
      <c r="H198" s="317"/>
      <c r="I198" s="317"/>
      <c r="J198" s="317"/>
      <c r="K198" s="317"/>
      <c r="L198" s="317"/>
      <c r="M198" s="312"/>
    </row>
    <row r="199" spans="1:13" ht="12.75">
      <c r="A199" s="308"/>
      <c r="B199" s="316"/>
      <c r="C199" s="316"/>
      <c r="D199" s="316"/>
      <c r="E199" s="314"/>
      <c r="F199" s="314"/>
      <c r="G199" s="314"/>
      <c r="H199" s="317"/>
      <c r="I199" s="317"/>
      <c r="J199" s="317"/>
      <c r="K199" s="317"/>
      <c r="L199" s="317"/>
      <c r="M199" s="312"/>
    </row>
    <row r="200" spans="1:13" ht="12.75">
      <c r="A200" s="308"/>
      <c r="B200" s="316"/>
      <c r="C200" s="316"/>
      <c r="D200" s="316"/>
      <c r="E200" s="314"/>
      <c r="F200" s="314"/>
      <c r="G200" s="314"/>
      <c r="H200" s="317"/>
      <c r="I200" s="317"/>
      <c r="J200" s="317"/>
      <c r="K200" s="317"/>
      <c r="L200" s="317"/>
      <c r="M200" s="312"/>
    </row>
    <row r="201" spans="1:13" ht="12.75">
      <c r="A201" s="308"/>
      <c r="B201" s="316"/>
      <c r="C201" s="316"/>
      <c r="D201" s="316"/>
      <c r="E201" s="314"/>
      <c r="F201" s="314"/>
      <c r="G201" s="314"/>
      <c r="H201" s="317"/>
      <c r="I201" s="317"/>
      <c r="J201" s="317"/>
      <c r="K201" s="317"/>
      <c r="L201" s="317"/>
      <c r="M201" s="312"/>
    </row>
    <row r="202" spans="1:13" ht="12.75">
      <c r="A202" s="308"/>
      <c r="B202" s="316"/>
      <c r="C202" s="316"/>
      <c r="D202" s="316"/>
      <c r="E202" s="314"/>
      <c r="F202" s="314"/>
      <c r="G202" s="314"/>
      <c r="H202" s="317"/>
      <c r="I202" s="317"/>
      <c r="J202" s="317"/>
      <c r="K202" s="317"/>
      <c r="L202" s="317"/>
      <c r="M202" s="312"/>
    </row>
    <row r="203" spans="1:13" ht="12.75">
      <c r="A203" s="308"/>
      <c r="B203" s="316"/>
      <c r="C203" s="316"/>
      <c r="D203" s="316"/>
      <c r="E203" s="314"/>
      <c r="F203" s="314"/>
      <c r="G203" s="314"/>
      <c r="H203" s="317"/>
      <c r="I203" s="317"/>
      <c r="J203" s="317"/>
      <c r="K203" s="317"/>
      <c r="L203" s="317"/>
      <c r="M203" s="312"/>
    </row>
    <row r="204" spans="1:13" ht="12.75">
      <c r="A204" s="308"/>
      <c r="B204" s="316"/>
      <c r="C204" s="316"/>
      <c r="D204" s="316"/>
      <c r="E204" s="314"/>
      <c r="F204" s="314"/>
      <c r="G204" s="314"/>
      <c r="H204" s="317"/>
      <c r="I204" s="317"/>
      <c r="J204" s="317"/>
      <c r="K204" s="317"/>
      <c r="L204" s="317"/>
      <c r="M204" s="312"/>
    </row>
    <row r="205" spans="1:13" ht="12.75">
      <c r="A205" s="308"/>
      <c r="B205" s="316"/>
      <c r="C205" s="316"/>
      <c r="D205" s="316"/>
      <c r="E205" s="314"/>
      <c r="F205" s="314"/>
      <c r="G205" s="314"/>
      <c r="H205" s="317"/>
      <c r="I205" s="317"/>
      <c r="J205" s="317"/>
      <c r="K205" s="317"/>
      <c r="L205" s="317"/>
      <c r="M205" s="312"/>
    </row>
    <row r="206" spans="1:13" ht="12.75">
      <c r="A206" s="308"/>
      <c r="B206" s="316"/>
      <c r="C206" s="316"/>
      <c r="D206" s="316"/>
      <c r="E206" s="314"/>
      <c r="F206" s="314"/>
      <c r="G206" s="314"/>
      <c r="H206" s="317"/>
      <c r="I206" s="317"/>
      <c r="J206" s="317"/>
      <c r="K206" s="317"/>
      <c r="L206" s="317"/>
      <c r="M206" s="312"/>
    </row>
    <row r="207" spans="1:13" ht="12.75">
      <c r="A207" s="308"/>
      <c r="B207" s="316"/>
      <c r="C207" s="316"/>
      <c r="D207" s="316"/>
      <c r="E207" s="314"/>
      <c r="F207" s="314"/>
      <c r="G207" s="314"/>
      <c r="H207" s="317"/>
      <c r="I207" s="317"/>
      <c r="J207" s="317"/>
      <c r="K207" s="317"/>
      <c r="L207" s="317"/>
      <c r="M207" s="312"/>
    </row>
    <row r="208" spans="1:13" ht="12.75">
      <c r="A208" s="308"/>
      <c r="B208" s="316"/>
      <c r="C208" s="316"/>
      <c r="D208" s="316"/>
      <c r="E208" s="314"/>
      <c r="F208" s="314"/>
      <c r="G208" s="314"/>
      <c r="H208" s="317"/>
      <c r="I208" s="317"/>
      <c r="J208" s="317"/>
      <c r="K208" s="317"/>
      <c r="L208" s="317"/>
      <c r="M208" s="312"/>
    </row>
    <row r="209" spans="1:13" ht="12.75">
      <c r="A209" s="308"/>
      <c r="B209" s="316"/>
      <c r="C209" s="316"/>
      <c r="D209" s="316"/>
      <c r="E209" s="314"/>
      <c r="F209" s="314"/>
      <c r="G209" s="314"/>
      <c r="H209" s="317"/>
      <c r="I209" s="317"/>
      <c r="J209" s="317"/>
      <c r="K209" s="317"/>
      <c r="L209" s="317"/>
      <c r="M209" s="312"/>
    </row>
    <row r="210" spans="1:13" ht="12.75">
      <c r="A210" s="308"/>
      <c r="B210" s="316"/>
      <c r="C210" s="316"/>
      <c r="D210" s="316"/>
      <c r="E210" s="314"/>
      <c r="F210" s="314"/>
      <c r="G210" s="314"/>
      <c r="H210" s="317"/>
      <c r="I210" s="317"/>
      <c r="J210" s="317"/>
      <c r="K210" s="317"/>
      <c r="L210" s="317"/>
      <c r="M210" s="312"/>
    </row>
    <row r="211" spans="1:13" ht="12.75">
      <c r="A211" s="308"/>
      <c r="B211" s="316"/>
      <c r="C211" s="316"/>
      <c r="D211" s="316"/>
      <c r="E211" s="314"/>
      <c r="F211" s="314"/>
      <c r="G211" s="314"/>
      <c r="H211" s="317"/>
      <c r="I211" s="317"/>
      <c r="J211" s="317"/>
      <c r="K211" s="317"/>
      <c r="L211" s="317"/>
      <c r="M211" s="312"/>
    </row>
    <row r="212" spans="1:13" ht="12.75">
      <c r="A212" s="308"/>
      <c r="B212" s="316"/>
      <c r="C212" s="316"/>
      <c r="D212" s="316"/>
      <c r="E212" s="314"/>
      <c r="F212" s="314"/>
      <c r="G212" s="314"/>
      <c r="H212" s="317"/>
      <c r="I212" s="317"/>
      <c r="J212" s="317"/>
      <c r="K212" s="317"/>
      <c r="L212" s="317"/>
      <c r="M212" s="312"/>
    </row>
    <row r="213" spans="1:13" ht="12.75">
      <c r="A213" s="308"/>
      <c r="B213" s="316"/>
      <c r="C213" s="316"/>
      <c r="D213" s="316"/>
      <c r="E213" s="314"/>
      <c r="F213" s="314"/>
      <c r="G213" s="314"/>
      <c r="H213" s="317"/>
      <c r="I213" s="317"/>
      <c r="J213" s="317"/>
      <c r="K213" s="317"/>
      <c r="L213" s="317"/>
      <c r="M213" s="312"/>
    </row>
    <row r="214" spans="1:13" ht="12.75">
      <c r="A214" s="308"/>
      <c r="B214" s="316"/>
      <c r="C214" s="316"/>
      <c r="D214" s="316"/>
      <c r="E214" s="314"/>
      <c r="F214" s="314"/>
      <c r="G214" s="314"/>
      <c r="H214" s="317"/>
      <c r="I214" s="317"/>
      <c r="J214" s="317"/>
      <c r="K214" s="317"/>
      <c r="L214" s="317"/>
      <c r="M214" s="312"/>
    </row>
    <row r="215" spans="1:13" ht="199.5" customHeight="1">
      <c r="A215" s="308"/>
      <c r="B215" s="316"/>
      <c r="C215" s="316"/>
      <c r="D215" s="316"/>
      <c r="E215" s="314"/>
      <c r="F215" s="314"/>
      <c r="G215" s="314"/>
      <c r="H215" s="317"/>
      <c r="I215" s="317"/>
      <c r="J215" s="317"/>
      <c r="K215" s="317"/>
      <c r="L215" s="317"/>
      <c r="M215" s="312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283" t="s">
        <v>241</v>
      </c>
      <c r="B217" s="283"/>
      <c r="C217" s="283"/>
      <c r="D217" s="283"/>
      <c r="E217" s="283"/>
      <c r="F217" s="283"/>
      <c r="G217" s="283"/>
      <c r="H217" s="283"/>
      <c r="I217" s="283"/>
      <c r="J217" s="283"/>
      <c r="K217" s="283"/>
      <c r="L217" s="283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265" t="s">
        <v>212</v>
      </c>
      <c r="B219" s="1" t="str">
        <f>'5 Uwagi organizacyjne'!$C$6&amp;" "&amp;'5 Uwagi organizacyjne'!$E$6</f>
        <v>K/ </v>
      </c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298" t="s">
        <v>231</v>
      </c>
      <c r="B220" s="309" t="s">
        <v>242</v>
      </c>
      <c r="C220" s="309"/>
      <c r="D220" s="309"/>
      <c r="E220" s="310" t="s">
        <v>243</v>
      </c>
      <c r="F220" s="310"/>
      <c r="G220" s="310"/>
      <c r="H220" s="310" t="s">
        <v>244</v>
      </c>
      <c r="I220" s="310"/>
      <c r="J220" s="310"/>
      <c r="K220" s="310"/>
      <c r="L220" s="311"/>
      <c r="M220" s="312"/>
    </row>
    <row r="221" spans="1:13" ht="12.75">
      <c r="A221" s="308"/>
      <c r="B221" s="319"/>
      <c r="C221" s="319"/>
      <c r="D221" s="319"/>
      <c r="E221" s="314"/>
      <c r="F221" s="314"/>
      <c r="G221" s="314"/>
      <c r="H221" s="317"/>
      <c r="I221" s="317"/>
      <c r="J221" s="317"/>
      <c r="K221" s="317"/>
      <c r="L221" s="317"/>
      <c r="M221" s="312"/>
    </row>
    <row r="222" spans="1:13" ht="12.75">
      <c r="A222" s="308"/>
      <c r="B222" s="319"/>
      <c r="C222" s="319"/>
      <c r="D222" s="319"/>
      <c r="E222" s="314"/>
      <c r="F222" s="314"/>
      <c r="G222" s="314"/>
      <c r="H222" s="317"/>
      <c r="I222" s="317"/>
      <c r="J222" s="317"/>
      <c r="K222" s="317"/>
      <c r="L222" s="317"/>
      <c r="M222" s="312"/>
    </row>
    <row r="223" spans="1:13" ht="12.75">
      <c r="A223" s="308"/>
      <c r="B223" s="319"/>
      <c r="C223" s="319"/>
      <c r="D223" s="319"/>
      <c r="E223" s="314"/>
      <c r="F223" s="314"/>
      <c r="G223" s="314"/>
      <c r="H223" s="317"/>
      <c r="I223" s="317"/>
      <c r="J223" s="317"/>
      <c r="K223" s="317"/>
      <c r="L223" s="317"/>
      <c r="M223" s="312"/>
    </row>
    <row r="224" spans="1:13" ht="12.75">
      <c r="A224" s="308"/>
      <c r="B224" s="319"/>
      <c r="C224" s="319"/>
      <c r="D224" s="319"/>
      <c r="E224" s="314"/>
      <c r="F224" s="314"/>
      <c r="G224" s="314"/>
      <c r="H224" s="317"/>
      <c r="I224" s="317"/>
      <c r="J224" s="317"/>
      <c r="K224" s="317"/>
      <c r="L224" s="317"/>
      <c r="M224" s="312"/>
    </row>
    <row r="225" spans="1:13" ht="12.75">
      <c r="A225" s="308"/>
      <c r="B225" s="319"/>
      <c r="C225" s="319"/>
      <c r="D225" s="319"/>
      <c r="E225" s="314"/>
      <c r="F225" s="314"/>
      <c r="G225" s="314"/>
      <c r="H225" s="317"/>
      <c r="I225" s="317"/>
      <c r="J225" s="317"/>
      <c r="K225" s="317"/>
      <c r="L225" s="317"/>
      <c r="M225" s="312"/>
    </row>
    <row r="226" spans="1:13" ht="12.75">
      <c r="A226" s="308"/>
      <c r="B226" s="319"/>
      <c r="C226" s="319"/>
      <c r="D226" s="319"/>
      <c r="E226" s="314"/>
      <c r="F226" s="314"/>
      <c r="G226" s="314"/>
      <c r="H226" s="317"/>
      <c r="I226" s="317"/>
      <c r="J226" s="317"/>
      <c r="K226" s="317"/>
      <c r="L226" s="317"/>
      <c r="M226" s="312"/>
    </row>
    <row r="227" spans="1:13" ht="245.25" customHeight="1">
      <c r="A227" s="308"/>
      <c r="B227" s="319"/>
      <c r="C227" s="319"/>
      <c r="D227" s="319"/>
      <c r="E227" s="314"/>
      <c r="F227" s="314"/>
      <c r="G227" s="314"/>
      <c r="H227" s="317"/>
      <c r="I227" s="317"/>
      <c r="J227" s="317"/>
      <c r="K227" s="317"/>
      <c r="L227" s="317"/>
      <c r="M227" s="312"/>
    </row>
    <row r="228" spans="1:13" ht="12.75">
      <c r="A228" s="308"/>
      <c r="B228" s="316"/>
      <c r="C228" s="316"/>
      <c r="D228" s="316"/>
      <c r="E228" s="314"/>
      <c r="F228" s="314"/>
      <c r="G228" s="314"/>
      <c r="H228" s="317"/>
      <c r="I228" s="317"/>
      <c r="J228" s="317"/>
      <c r="K228" s="317"/>
      <c r="L228" s="317"/>
      <c r="M228" s="312"/>
    </row>
    <row r="229" spans="1:13" ht="12.75">
      <c r="A229" s="308"/>
      <c r="B229" s="316"/>
      <c r="C229" s="316"/>
      <c r="D229" s="316"/>
      <c r="E229" s="314"/>
      <c r="F229" s="314"/>
      <c r="G229" s="314"/>
      <c r="H229" s="317"/>
      <c r="I229" s="317"/>
      <c r="J229" s="317"/>
      <c r="K229" s="317"/>
      <c r="L229" s="317"/>
      <c r="M229" s="312"/>
    </row>
    <row r="230" spans="1:13" ht="12.75">
      <c r="A230" s="308"/>
      <c r="B230" s="316"/>
      <c r="C230" s="316"/>
      <c r="D230" s="316"/>
      <c r="E230" s="314"/>
      <c r="F230" s="314"/>
      <c r="G230" s="314"/>
      <c r="H230" s="317"/>
      <c r="I230" s="317"/>
      <c r="J230" s="317"/>
      <c r="K230" s="317"/>
      <c r="L230" s="317"/>
      <c r="M230" s="312"/>
    </row>
    <row r="231" spans="1:13" ht="12.75">
      <c r="A231" s="308"/>
      <c r="B231" s="316"/>
      <c r="C231" s="316"/>
      <c r="D231" s="316"/>
      <c r="E231" s="314"/>
      <c r="F231" s="314"/>
      <c r="G231" s="314"/>
      <c r="H231" s="317"/>
      <c r="I231" s="317"/>
      <c r="J231" s="317"/>
      <c r="K231" s="317"/>
      <c r="L231" s="317"/>
      <c r="M231" s="312"/>
    </row>
    <row r="232" spans="1:13" ht="12.75">
      <c r="A232" s="308"/>
      <c r="B232" s="316"/>
      <c r="C232" s="316"/>
      <c r="D232" s="316"/>
      <c r="E232" s="314"/>
      <c r="F232" s="314"/>
      <c r="G232" s="314"/>
      <c r="H232" s="317"/>
      <c r="I232" s="317"/>
      <c r="J232" s="317"/>
      <c r="K232" s="317"/>
      <c r="L232" s="317"/>
      <c r="M232" s="312"/>
    </row>
    <row r="233" spans="1:13" ht="12.75">
      <c r="A233" s="308"/>
      <c r="B233" s="316"/>
      <c r="C233" s="316"/>
      <c r="D233" s="316"/>
      <c r="E233" s="314"/>
      <c r="F233" s="314"/>
      <c r="G233" s="314"/>
      <c r="H233" s="317"/>
      <c r="I233" s="317"/>
      <c r="J233" s="317"/>
      <c r="K233" s="317"/>
      <c r="L233" s="317"/>
      <c r="M233" s="312"/>
    </row>
    <row r="234" spans="1:13" ht="12.75">
      <c r="A234" s="308"/>
      <c r="B234" s="316"/>
      <c r="C234" s="316"/>
      <c r="D234" s="316"/>
      <c r="E234" s="314"/>
      <c r="F234" s="314"/>
      <c r="G234" s="314"/>
      <c r="H234" s="317"/>
      <c r="I234" s="317"/>
      <c r="J234" s="317"/>
      <c r="K234" s="317"/>
      <c r="L234" s="317"/>
      <c r="M234" s="312"/>
    </row>
    <row r="235" spans="1:13" ht="12.75">
      <c r="A235" s="308"/>
      <c r="B235" s="316"/>
      <c r="C235" s="316"/>
      <c r="D235" s="316"/>
      <c r="E235" s="314"/>
      <c r="F235" s="314"/>
      <c r="G235" s="314"/>
      <c r="H235" s="317"/>
      <c r="I235" s="317"/>
      <c r="J235" s="317"/>
      <c r="K235" s="317"/>
      <c r="L235" s="317"/>
      <c r="M235" s="312"/>
    </row>
    <row r="236" spans="1:13" ht="12.75">
      <c r="A236" s="308"/>
      <c r="B236" s="316"/>
      <c r="C236" s="316"/>
      <c r="D236" s="316"/>
      <c r="E236" s="314"/>
      <c r="F236" s="314"/>
      <c r="G236" s="314"/>
      <c r="H236" s="317"/>
      <c r="I236" s="317"/>
      <c r="J236" s="317"/>
      <c r="K236" s="317"/>
      <c r="L236" s="317"/>
      <c r="M236" s="312"/>
    </row>
    <row r="237" spans="1:13" ht="12.75">
      <c r="A237" s="308"/>
      <c r="B237" s="316"/>
      <c r="C237" s="316"/>
      <c r="D237" s="316"/>
      <c r="E237" s="314"/>
      <c r="F237" s="314"/>
      <c r="G237" s="314"/>
      <c r="H237" s="317"/>
      <c r="I237" s="317"/>
      <c r="J237" s="317"/>
      <c r="K237" s="317"/>
      <c r="L237" s="317"/>
      <c r="M237" s="312"/>
    </row>
    <row r="238" spans="1:13" ht="12.75">
      <c r="A238" s="308"/>
      <c r="B238" s="316"/>
      <c r="C238" s="316"/>
      <c r="D238" s="316"/>
      <c r="E238" s="314"/>
      <c r="F238" s="314"/>
      <c r="G238" s="314"/>
      <c r="H238" s="317"/>
      <c r="I238" s="317"/>
      <c r="J238" s="317"/>
      <c r="K238" s="317"/>
      <c r="L238" s="317"/>
      <c r="M238" s="312"/>
    </row>
    <row r="239" spans="1:13" ht="12.75">
      <c r="A239" s="308"/>
      <c r="B239" s="316"/>
      <c r="C239" s="316"/>
      <c r="D239" s="316"/>
      <c r="E239" s="314"/>
      <c r="F239" s="314"/>
      <c r="G239" s="314"/>
      <c r="H239" s="317"/>
      <c r="I239" s="317"/>
      <c r="J239" s="317"/>
      <c r="K239" s="317"/>
      <c r="L239" s="317"/>
      <c r="M239" s="312"/>
    </row>
    <row r="240" spans="1:13" ht="12.75">
      <c r="A240" s="308"/>
      <c r="B240" s="316"/>
      <c r="C240" s="316"/>
      <c r="D240" s="316"/>
      <c r="E240" s="314"/>
      <c r="F240" s="314"/>
      <c r="G240" s="314"/>
      <c r="H240" s="317"/>
      <c r="I240" s="317"/>
      <c r="J240" s="317"/>
      <c r="K240" s="317"/>
      <c r="L240" s="317"/>
      <c r="M240" s="312"/>
    </row>
    <row r="241" spans="1:13" ht="12.75">
      <c r="A241" s="308"/>
      <c r="B241" s="316"/>
      <c r="C241" s="316"/>
      <c r="D241" s="316"/>
      <c r="E241" s="314"/>
      <c r="F241" s="314"/>
      <c r="G241" s="314"/>
      <c r="H241" s="317"/>
      <c r="I241" s="317"/>
      <c r="J241" s="317"/>
      <c r="K241" s="317"/>
      <c r="L241" s="317"/>
      <c r="M241" s="312"/>
    </row>
    <row r="242" spans="1:13" ht="12.75">
      <c r="A242" s="308"/>
      <c r="B242" s="316"/>
      <c r="C242" s="316"/>
      <c r="D242" s="316"/>
      <c r="E242" s="314"/>
      <c r="F242" s="314"/>
      <c r="G242" s="314"/>
      <c r="H242" s="317"/>
      <c r="I242" s="317"/>
      <c r="J242" s="317"/>
      <c r="K242" s="317"/>
      <c r="L242" s="317"/>
      <c r="M242" s="312"/>
    </row>
    <row r="243" spans="1:13" ht="12.75">
      <c r="A243" s="308"/>
      <c r="B243" s="316"/>
      <c r="C243" s="316"/>
      <c r="D243" s="316"/>
      <c r="E243" s="314"/>
      <c r="F243" s="314"/>
      <c r="G243" s="314"/>
      <c r="H243" s="317"/>
      <c r="I243" s="317"/>
      <c r="J243" s="317"/>
      <c r="K243" s="317"/>
      <c r="L243" s="317"/>
      <c r="M243" s="312"/>
    </row>
    <row r="244" spans="1:13" ht="12.75">
      <c r="A244" s="308"/>
      <c r="B244" s="316"/>
      <c r="C244" s="316"/>
      <c r="D244" s="316"/>
      <c r="E244" s="314"/>
      <c r="F244" s="314"/>
      <c r="G244" s="314"/>
      <c r="H244" s="317"/>
      <c r="I244" s="317"/>
      <c r="J244" s="317"/>
      <c r="K244" s="317"/>
      <c r="L244" s="317"/>
      <c r="M244" s="312"/>
    </row>
    <row r="245" spans="1:13" ht="12.75">
      <c r="A245" s="308"/>
      <c r="B245" s="316"/>
      <c r="C245" s="316"/>
      <c r="D245" s="316"/>
      <c r="E245" s="314"/>
      <c r="F245" s="314"/>
      <c r="G245" s="314"/>
      <c r="H245" s="317"/>
      <c r="I245" s="317"/>
      <c r="J245" s="317"/>
      <c r="K245" s="317"/>
      <c r="L245" s="317"/>
      <c r="M245" s="312"/>
    </row>
    <row r="246" spans="1:13" ht="12.75">
      <c r="A246" s="308"/>
      <c r="B246" s="316"/>
      <c r="C246" s="316"/>
      <c r="D246" s="316"/>
      <c r="E246" s="314"/>
      <c r="F246" s="314"/>
      <c r="G246" s="314"/>
      <c r="H246" s="317"/>
      <c r="I246" s="317"/>
      <c r="J246" s="317"/>
      <c r="K246" s="317"/>
      <c r="L246" s="317"/>
      <c r="M246" s="312"/>
    </row>
    <row r="247" spans="1:13" ht="12.75">
      <c r="A247" s="308"/>
      <c r="B247" s="316"/>
      <c r="C247" s="316"/>
      <c r="D247" s="316"/>
      <c r="E247" s="314"/>
      <c r="F247" s="314"/>
      <c r="G247" s="314"/>
      <c r="H247" s="317"/>
      <c r="I247" s="317"/>
      <c r="J247" s="317"/>
      <c r="K247" s="317"/>
      <c r="L247" s="317"/>
      <c r="M247" s="312"/>
    </row>
    <row r="248" spans="1:13" ht="12.75">
      <c r="A248" s="308"/>
      <c r="B248" s="316"/>
      <c r="C248" s="316"/>
      <c r="D248" s="316"/>
      <c r="E248" s="314"/>
      <c r="F248" s="314"/>
      <c r="G248" s="314"/>
      <c r="H248" s="317"/>
      <c r="I248" s="317"/>
      <c r="J248" s="317"/>
      <c r="K248" s="317"/>
      <c r="L248" s="317"/>
      <c r="M248" s="312"/>
    </row>
    <row r="249" spans="1:13" ht="12.75">
      <c r="A249" s="308"/>
      <c r="B249" s="316"/>
      <c r="C249" s="316"/>
      <c r="D249" s="316"/>
      <c r="E249" s="314"/>
      <c r="F249" s="314"/>
      <c r="G249" s="314"/>
      <c r="H249" s="317"/>
      <c r="I249" s="317"/>
      <c r="J249" s="317"/>
      <c r="K249" s="317"/>
      <c r="L249" s="317"/>
      <c r="M249" s="312"/>
    </row>
    <row r="250" spans="1:13" ht="12.75">
      <c r="A250" s="308"/>
      <c r="B250" s="316"/>
      <c r="C250" s="316"/>
      <c r="D250" s="316"/>
      <c r="E250" s="314"/>
      <c r="F250" s="314"/>
      <c r="G250" s="314"/>
      <c r="H250" s="317"/>
      <c r="I250" s="317"/>
      <c r="J250" s="317"/>
      <c r="K250" s="317"/>
      <c r="L250" s="317"/>
      <c r="M250" s="312"/>
    </row>
    <row r="251" spans="1:13" ht="12.75">
      <c r="A251" s="308"/>
      <c r="B251" s="316"/>
      <c r="C251" s="316"/>
      <c r="D251" s="316"/>
      <c r="E251" s="314"/>
      <c r="F251" s="314"/>
      <c r="G251" s="314"/>
      <c r="H251" s="317"/>
      <c r="I251" s="317"/>
      <c r="J251" s="317"/>
      <c r="K251" s="317"/>
      <c r="L251" s="317"/>
      <c r="M251" s="312"/>
    </row>
    <row r="252" spans="1:13" ht="12.75">
      <c r="A252" s="308"/>
      <c r="B252" s="316"/>
      <c r="C252" s="316"/>
      <c r="D252" s="316"/>
      <c r="E252" s="314"/>
      <c r="F252" s="314"/>
      <c r="G252" s="314"/>
      <c r="H252" s="317"/>
      <c r="I252" s="317"/>
      <c r="J252" s="317"/>
      <c r="K252" s="317"/>
      <c r="L252" s="317"/>
      <c r="M252" s="312"/>
    </row>
    <row r="253" spans="1:13" ht="12.75">
      <c r="A253" s="308"/>
      <c r="B253" s="316"/>
      <c r="C253" s="316"/>
      <c r="D253" s="316"/>
      <c r="E253" s="314"/>
      <c r="F253" s="314"/>
      <c r="G253" s="314"/>
      <c r="H253" s="317"/>
      <c r="I253" s="317"/>
      <c r="J253" s="317"/>
      <c r="K253" s="317"/>
      <c r="L253" s="317"/>
      <c r="M253" s="312"/>
    </row>
    <row r="254" spans="1:13" ht="12.75">
      <c r="A254" s="308"/>
      <c r="B254" s="316"/>
      <c r="C254" s="316"/>
      <c r="D254" s="316"/>
      <c r="E254" s="314"/>
      <c r="F254" s="314"/>
      <c r="G254" s="314"/>
      <c r="H254" s="317"/>
      <c r="I254" s="317"/>
      <c r="J254" s="317"/>
      <c r="K254" s="317"/>
      <c r="L254" s="317"/>
      <c r="M254" s="312"/>
    </row>
    <row r="255" spans="1:13" ht="12.75">
      <c r="A255" s="308"/>
      <c r="B255" s="316"/>
      <c r="C255" s="316"/>
      <c r="D255" s="316"/>
      <c r="E255" s="314"/>
      <c r="F255" s="314"/>
      <c r="G255" s="314"/>
      <c r="H255" s="317"/>
      <c r="I255" s="317"/>
      <c r="J255" s="317"/>
      <c r="K255" s="317"/>
      <c r="L255" s="317"/>
      <c r="M255" s="312"/>
    </row>
    <row r="256" spans="1:13" ht="12.75">
      <c r="A256" s="308"/>
      <c r="B256" s="316"/>
      <c r="C256" s="316"/>
      <c r="D256" s="316"/>
      <c r="E256" s="314"/>
      <c r="F256" s="314"/>
      <c r="G256" s="314"/>
      <c r="H256" s="317"/>
      <c r="I256" s="317"/>
      <c r="J256" s="317"/>
      <c r="K256" s="317"/>
      <c r="L256" s="317"/>
      <c r="M256" s="312"/>
    </row>
    <row r="257" spans="1:13" ht="12.75">
      <c r="A257" s="308"/>
      <c r="B257" s="316"/>
      <c r="C257" s="316"/>
      <c r="D257" s="316"/>
      <c r="E257" s="314"/>
      <c r="F257" s="314"/>
      <c r="G257" s="314"/>
      <c r="H257" s="317"/>
      <c r="I257" s="317"/>
      <c r="J257" s="317"/>
      <c r="K257" s="317"/>
      <c r="L257" s="317"/>
      <c r="M257" s="312"/>
    </row>
    <row r="258" spans="1:13" ht="12.75">
      <c r="A258" s="308"/>
      <c r="B258" s="316"/>
      <c r="C258" s="316"/>
      <c r="D258" s="316"/>
      <c r="E258" s="314"/>
      <c r="F258" s="314"/>
      <c r="G258" s="314"/>
      <c r="H258" s="317"/>
      <c r="I258" s="317"/>
      <c r="J258" s="317"/>
      <c r="K258" s="317"/>
      <c r="L258" s="317"/>
      <c r="M258" s="312"/>
    </row>
    <row r="259" spans="1:13" ht="12.75">
      <c r="A259" s="308"/>
      <c r="B259" s="316"/>
      <c r="C259" s="316"/>
      <c r="D259" s="316"/>
      <c r="E259" s="314"/>
      <c r="F259" s="314"/>
      <c r="G259" s="314"/>
      <c r="H259" s="317"/>
      <c r="I259" s="317"/>
      <c r="J259" s="317"/>
      <c r="K259" s="317"/>
      <c r="L259" s="317"/>
      <c r="M259" s="312"/>
    </row>
    <row r="260" spans="1:13" ht="12.75">
      <c r="A260" s="308"/>
      <c r="B260" s="316"/>
      <c r="C260" s="316"/>
      <c r="D260" s="316"/>
      <c r="E260" s="314"/>
      <c r="F260" s="314"/>
      <c r="G260" s="314"/>
      <c r="H260" s="317"/>
      <c r="I260" s="317"/>
      <c r="J260" s="317"/>
      <c r="K260" s="317"/>
      <c r="L260" s="317"/>
      <c r="M260" s="312"/>
    </row>
    <row r="261" spans="1:13" ht="12.75">
      <c r="A261" s="308"/>
      <c r="B261" s="316"/>
      <c r="C261" s="316"/>
      <c r="D261" s="316"/>
      <c r="E261" s="314"/>
      <c r="F261" s="314"/>
      <c r="G261" s="314"/>
      <c r="H261" s="317"/>
      <c r="I261" s="317"/>
      <c r="J261" s="317"/>
      <c r="K261" s="317"/>
      <c r="L261" s="317"/>
      <c r="M261" s="312"/>
    </row>
    <row r="262" spans="1:13" ht="12.75">
      <c r="A262" s="308"/>
      <c r="B262" s="316"/>
      <c r="C262" s="316"/>
      <c r="D262" s="316"/>
      <c r="E262" s="314"/>
      <c r="F262" s="314"/>
      <c r="G262" s="314"/>
      <c r="H262" s="317"/>
      <c r="I262" s="317"/>
      <c r="J262" s="317"/>
      <c r="K262" s="317"/>
      <c r="L262" s="317"/>
      <c r="M262" s="312"/>
    </row>
    <row r="263" spans="1:13" ht="12.75">
      <c r="A263" s="308"/>
      <c r="B263" s="316"/>
      <c r="C263" s="316"/>
      <c r="D263" s="316"/>
      <c r="E263" s="314"/>
      <c r="F263" s="314"/>
      <c r="G263" s="314"/>
      <c r="H263" s="317"/>
      <c r="I263" s="317"/>
      <c r="J263" s="317"/>
      <c r="K263" s="317"/>
      <c r="L263" s="317"/>
      <c r="M263" s="312"/>
    </row>
    <row r="264" spans="1:13" ht="12.75">
      <c r="A264" s="308"/>
      <c r="B264" s="316"/>
      <c r="C264" s="316"/>
      <c r="D264" s="316"/>
      <c r="E264" s="314"/>
      <c r="F264" s="314"/>
      <c r="G264" s="314"/>
      <c r="H264" s="317"/>
      <c r="I264" s="317"/>
      <c r="J264" s="317"/>
      <c r="K264" s="317"/>
      <c r="L264" s="317"/>
      <c r="M264" s="312"/>
    </row>
    <row r="265" spans="1:13" ht="12.75">
      <c r="A265" s="308"/>
      <c r="B265" s="316"/>
      <c r="C265" s="316"/>
      <c r="D265" s="316"/>
      <c r="E265" s="314"/>
      <c r="F265" s="314"/>
      <c r="G265" s="314"/>
      <c r="H265" s="317"/>
      <c r="I265" s="317"/>
      <c r="J265" s="317"/>
      <c r="K265" s="317"/>
      <c r="L265" s="317"/>
      <c r="M265" s="312"/>
    </row>
    <row r="266" spans="1:13" ht="12.75">
      <c r="A266" s="308"/>
      <c r="B266" s="316"/>
      <c r="C266" s="316"/>
      <c r="D266" s="316"/>
      <c r="E266" s="314"/>
      <c r="F266" s="314"/>
      <c r="G266" s="314"/>
      <c r="H266" s="317"/>
      <c r="I266" s="317"/>
      <c r="J266" s="317"/>
      <c r="K266" s="317"/>
      <c r="L266" s="317"/>
      <c r="M266" s="312"/>
    </row>
    <row r="267" spans="1:13" ht="12.75">
      <c r="A267" s="308"/>
      <c r="B267" s="316"/>
      <c r="C267" s="316"/>
      <c r="D267" s="316"/>
      <c r="E267" s="314"/>
      <c r="F267" s="314"/>
      <c r="G267" s="314"/>
      <c r="H267" s="317"/>
      <c r="I267" s="317"/>
      <c r="J267" s="317"/>
      <c r="K267" s="317"/>
      <c r="L267" s="317"/>
      <c r="M267" s="312"/>
    </row>
    <row r="268" spans="1:13" ht="12.75">
      <c r="A268" s="308"/>
      <c r="B268" s="316"/>
      <c r="C268" s="316"/>
      <c r="D268" s="316"/>
      <c r="E268" s="314"/>
      <c r="F268" s="314"/>
      <c r="G268" s="314"/>
      <c r="H268" s="317"/>
      <c r="I268" s="317"/>
      <c r="J268" s="317"/>
      <c r="K268" s="317"/>
      <c r="L268" s="317"/>
      <c r="M268" s="312"/>
    </row>
    <row r="269" spans="1:13" ht="12.75">
      <c r="A269" s="308"/>
      <c r="B269" s="316"/>
      <c r="C269" s="316"/>
      <c r="D269" s="316"/>
      <c r="E269" s="314"/>
      <c r="F269" s="314"/>
      <c r="G269" s="314"/>
      <c r="H269" s="317"/>
      <c r="I269" s="317"/>
      <c r="J269" s="317"/>
      <c r="K269" s="317"/>
      <c r="L269" s="317"/>
      <c r="M269" s="312"/>
    </row>
    <row r="270" spans="1:13" ht="12.75">
      <c r="A270" s="308"/>
      <c r="B270" s="316"/>
      <c r="C270" s="316"/>
      <c r="D270" s="316"/>
      <c r="E270" s="314"/>
      <c r="F270" s="314"/>
      <c r="G270" s="314"/>
      <c r="H270" s="317"/>
      <c r="I270" s="317"/>
      <c r="J270" s="317"/>
      <c r="K270" s="317"/>
      <c r="L270" s="317"/>
      <c r="M270" s="312"/>
    </row>
    <row r="271" spans="1:13" ht="12.75">
      <c r="A271" s="308"/>
      <c r="B271" s="316"/>
      <c r="C271" s="316"/>
      <c r="D271" s="316"/>
      <c r="E271" s="314"/>
      <c r="F271" s="314"/>
      <c r="G271" s="314"/>
      <c r="H271" s="317"/>
      <c r="I271" s="317"/>
      <c r="J271" s="317"/>
      <c r="K271" s="317"/>
      <c r="L271" s="317"/>
      <c r="M271" s="312"/>
    </row>
    <row r="272" spans="1:13" ht="12.75">
      <c r="A272" s="308"/>
      <c r="B272" s="316"/>
      <c r="C272" s="316"/>
      <c r="D272" s="316"/>
      <c r="E272" s="314"/>
      <c r="F272" s="314"/>
      <c r="G272" s="314"/>
      <c r="H272" s="317"/>
      <c r="I272" s="317"/>
      <c r="J272" s="317"/>
      <c r="K272" s="317"/>
      <c r="L272" s="317"/>
      <c r="M272" s="312"/>
    </row>
    <row r="273" spans="1:13" ht="12.75">
      <c r="A273" s="308"/>
      <c r="B273" s="316"/>
      <c r="C273" s="316"/>
      <c r="D273" s="316"/>
      <c r="E273" s="314"/>
      <c r="F273" s="314"/>
      <c r="G273" s="314"/>
      <c r="H273" s="317"/>
      <c r="I273" s="317"/>
      <c r="J273" s="317"/>
      <c r="K273" s="317"/>
      <c r="L273" s="317"/>
      <c r="M273" s="312"/>
    </row>
    <row r="274" spans="1:13" ht="12.75">
      <c r="A274" s="308"/>
      <c r="B274" s="316"/>
      <c r="C274" s="316"/>
      <c r="D274" s="316"/>
      <c r="E274" s="314"/>
      <c r="F274" s="314"/>
      <c r="G274" s="314"/>
      <c r="H274" s="317"/>
      <c r="I274" s="317"/>
      <c r="J274" s="317"/>
      <c r="K274" s="317"/>
      <c r="L274" s="317"/>
      <c r="M274" s="312"/>
    </row>
    <row r="275" spans="1:13" ht="12.75">
      <c r="A275" s="308"/>
      <c r="B275" s="316"/>
      <c r="C275" s="316"/>
      <c r="D275" s="316"/>
      <c r="E275" s="314"/>
      <c r="F275" s="314"/>
      <c r="G275" s="314"/>
      <c r="H275" s="317"/>
      <c r="I275" s="317"/>
      <c r="J275" s="317"/>
      <c r="K275" s="317"/>
      <c r="L275" s="317"/>
      <c r="M275" s="312"/>
    </row>
    <row r="276" spans="1:13" ht="12.75">
      <c r="A276" s="308"/>
      <c r="B276" s="316"/>
      <c r="C276" s="316"/>
      <c r="D276" s="316"/>
      <c r="E276" s="314"/>
      <c r="F276" s="314"/>
      <c r="G276" s="314"/>
      <c r="H276" s="317"/>
      <c r="I276" s="317"/>
      <c r="J276" s="317"/>
      <c r="K276" s="317"/>
      <c r="L276" s="317"/>
      <c r="M276" s="312"/>
    </row>
    <row r="277" spans="1:13" ht="12.75">
      <c r="A277" s="308"/>
      <c r="B277" s="316"/>
      <c r="C277" s="316"/>
      <c r="D277" s="316"/>
      <c r="E277" s="314"/>
      <c r="F277" s="314"/>
      <c r="G277" s="314"/>
      <c r="H277" s="317"/>
      <c r="I277" s="317"/>
      <c r="J277" s="317"/>
      <c r="K277" s="317"/>
      <c r="L277" s="317"/>
      <c r="M277" s="312"/>
    </row>
    <row r="278" spans="1:13" ht="12.75">
      <c r="A278" s="308"/>
      <c r="B278" s="316"/>
      <c r="C278" s="316"/>
      <c r="D278" s="316"/>
      <c r="E278" s="314"/>
      <c r="F278" s="314"/>
      <c r="G278" s="314"/>
      <c r="H278" s="317"/>
      <c r="I278" s="317"/>
      <c r="J278" s="317"/>
      <c r="K278" s="317"/>
      <c r="L278" s="317"/>
      <c r="M278" s="312"/>
    </row>
    <row r="279" spans="1:13" ht="12.75">
      <c r="A279" s="308"/>
      <c r="B279" s="316"/>
      <c r="C279" s="316"/>
      <c r="D279" s="316"/>
      <c r="E279" s="314"/>
      <c r="F279" s="314"/>
      <c r="G279" s="314"/>
      <c r="H279" s="317"/>
      <c r="I279" s="317"/>
      <c r="J279" s="317"/>
      <c r="K279" s="317"/>
      <c r="L279" s="317"/>
      <c r="M279" s="312"/>
    </row>
    <row r="280" spans="1:13" ht="12.75">
      <c r="A280" s="308"/>
      <c r="B280" s="316"/>
      <c r="C280" s="316"/>
      <c r="D280" s="316"/>
      <c r="E280" s="314"/>
      <c r="F280" s="314"/>
      <c r="G280" s="314"/>
      <c r="H280" s="317"/>
      <c r="I280" s="317"/>
      <c r="J280" s="317"/>
      <c r="K280" s="317"/>
      <c r="L280" s="317"/>
      <c r="M280" s="312"/>
    </row>
    <row r="281" spans="1:13" ht="12.75">
      <c r="A281" s="308"/>
      <c r="B281" s="316"/>
      <c r="C281" s="316"/>
      <c r="D281" s="316"/>
      <c r="E281" s="314"/>
      <c r="F281" s="314"/>
      <c r="G281" s="314"/>
      <c r="H281" s="317"/>
      <c r="I281" s="317"/>
      <c r="J281" s="317"/>
      <c r="K281" s="317"/>
      <c r="L281" s="317"/>
      <c r="M281" s="312"/>
    </row>
    <row r="282" spans="1:13" ht="199.5" customHeight="1">
      <c r="A282" s="308"/>
      <c r="B282" s="316"/>
      <c r="C282" s="316"/>
      <c r="D282" s="316"/>
      <c r="E282" s="314"/>
      <c r="F282" s="314"/>
      <c r="G282" s="314"/>
      <c r="H282" s="317"/>
      <c r="I282" s="317"/>
      <c r="J282" s="317"/>
      <c r="K282" s="317"/>
      <c r="L282" s="317"/>
      <c r="M282" s="312"/>
    </row>
    <row r="283" spans="1:13" ht="12.75">
      <c r="A283" s="308"/>
      <c r="B283" s="316"/>
      <c r="C283" s="316"/>
      <c r="D283" s="316"/>
      <c r="E283" s="314"/>
      <c r="F283" s="314"/>
      <c r="G283" s="314"/>
      <c r="H283" s="317"/>
      <c r="I283" s="317"/>
      <c r="J283" s="317"/>
      <c r="K283" s="317"/>
      <c r="L283" s="317"/>
      <c r="M283" s="312"/>
    </row>
    <row r="284" spans="1:13" ht="12.75">
      <c r="A284" s="1"/>
      <c r="B284" s="306"/>
      <c r="C284" s="306"/>
      <c r="D284" s="306"/>
      <c r="E284" s="306"/>
      <c r="F284" s="306"/>
      <c r="G284" s="306"/>
      <c r="H284" s="306"/>
      <c r="I284" s="306"/>
      <c r="J284" s="306"/>
      <c r="K284" s="306"/>
      <c r="L284" s="306"/>
      <c r="M284" s="1"/>
    </row>
    <row r="285" spans="1:13" ht="12.75">
      <c r="A285" s="1"/>
      <c r="B285" s="306"/>
      <c r="C285" s="306"/>
      <c r="D285" s="306"/>
      <c r="E285" s="306"/>
      <c r="F285" s="306"/>
      <c r="G285" s="306"/>
      <c r="H285" s="306"/>
      <c r="I285" s="306"/>
      <c r="J285" s="306"/>
      <c r="K285" s="306"/>
      <c r="L285" s="306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283" t="s">
        <v>241</v>
      </c>
      <c r="B287" s="283"/>
      <c r="C287" s="283"/>
      <c r="D287" s="283"/>
      <c r="E287" s="283"/>
      <c r="F287" s="283"/>
      <c r="G287" s="283"/>
      <c r="H287" s="283"/>
      <c r="I287" s="283"/>
      <c r="J287" s="283"/>
      <c r="K287" s="283"/>
      <c r="L287" s="283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265" t="s">
        <v>212</v>
      </c>
      <c r="B289" s="1" t="str">
        <f>'5 Uwagi organizacyjne'!$C$6&amp;" "&amp;'5 Uwagi organizacyjne'!$E$6</f>
        <v>K/ </v>
      </c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298" t="s">
        <v>231</v>
      </c>
      <c r="B290" s="309" t="s">
        <v>242</v>
      </c>
      <c r="C290" s="309"/>
      <c r="D290" s="309"/>
      <c r="E290" s="310" t="s">
        <v>243</v>
      </c>
      <c r="F290" s="310"/>
      <c r="G290" s="310"/>
      <c r="H290" s="310" t="s">
        <v>244</v>
      </c>
      <c r="I290" s="310"/>
      <c r="J290" s="310"/>
      <c r="K290" s="310"/>
      <c r="L290" s="311"/>
      <c r="M290" s="312"/>
    </row>
    <row r="291" spans="1:13" ht="12.75">
      <c r="A291" s="308"/>
      <c r="B291" s="319"/>
      <c r="C291" s="319"/>
      <c r="D291" s="319"/>
      <c r="E291" s="314"/>
      <c r="F291" s="314"/>
      <c r="G291" s="314"/>
      <c r="H291" s="317"/>
      <c r="I291" s="317"/>
      <c r="J291" s="317"/>
      <c r="K291" s="317"/>
      <c r="L291" s="317"/>
      <c r="M291" s="312"/>
    </row>
    <row r="292" spans="1:13" ht="12.75">
      <c r="A292" s="308"/>
      <c r="B292" s="319"/>
      <c r="C292" s="319"/>
      <c r="D292" s="319"/>
      <c r="E292" s="314"/>
      <c r="F292" s="314"/>
      <c r="G292" s="314"/>
      <c r="H292" s="317"/>
      <c r="I292" s="317"/>
      <c r="J292" s="317"/>
      <c r="K292" s="317"/>
      <c r="L292" s="317"/>
      <c r="M292" s="312"/>
    </row>
    <row r="293" spans="1:13" ht="12.75">
      <c r="A293" s="308"/>
      <c r="B293" s="319"/>
      <c r="C293" s="319"/>
      <c r="D293" s="319"/>
      <c r="E293" s="314"/>
      <c r="F293" s="314"/>
      <c r="G293" s="314"/>
      <c r="H293" s="317"/>
      <c r="I293" s="317"/>
      <c r="J293" s="317"/>
      <c r="K293" s="317"/>
      <c r="L293" s="317"/>
      <c r="M293" s="312"/>
    </row>
    <row r="294" spans="1:13" ht="12.75">
      <c r="A294" s="308"/>
      <c r="B294" s="319"/>
      <c r="C294" s="319"/>
      <c r="D294" s="319"/>
      <c r="E294" s="314"/>
      <c r="F294" s="314"/>
      <c r="G294" s="314"/>
      <c r="H294" s="317"/>
      <c r="I294" s="317"/>
      <c r="J294" s="317"/>
      <c r="K294" s="317"/>
      <c r="L294" s="317"/>
      <c r="M294" s="312"/>
    </row>
    <row r="295" spans="1:13" ht="12.75">
      <c r="A295" s="308"/>
      <c r="B295" s="319"/>
      <c r="C295" s="319"/>
      <c r="D295" s="319"/>
      <c r="E295" s="314"/>
      <c r="F295" s="314"/>
      <c r="G295" s="314"/>
      <c r="H295" s="317"/>
      <c r="I295" s="317"/>
      <c r="J295" s="317"/>
      <c r="K295" s="317"/>
      <c r="L295" s="317"/>
      <c r="M295" s="312"/>
    </row>
    <row r="296" spans="1:13" ht="12.75">
      <c r="A296" s="308"/>
      <c r="B296" s="319"/>
      <c r="C296" s="319"/>
      <c r="D296" s="319"/>
      <c r="E296" s="314"/>
      <c r="F296" s="314"/>
      <c r="G296" s="314"/>
      <c r="H296" s="317"/>
      <c r="I296" s="317"/>
      <c r="J296" s="317"/>
      <c r="K296" s="317"/>
      <c r="L296" s="317"/>
      <c r="M296" s="312"/>
    </row>
    <row r="297" spans="1:13" ht="241.5" customHeight="1">
      <c r="A297" s="308"/>
      <c r="B297" s="319"/>
      <c r="C297" s="319"/>
      <c r="D297" s="319"/>
      <c r="E297" s="314"/>
      <c r="F297" s="314"/>
      <c r="G297" s="314"/>
      <c r="H297" s="317"/>
      <c r="I297" s="317"/>
      <c r="J297" s="317"/>
      <c r="K297" s="317"/>
      <c r="L297" s="317"/>
      <c r="M297" s="312"/>
    </row>
    <row r="298" spans="1:13" ht="12.75">
      <c r="A298" s="308"/>
      <c r="B298" s="316"/>
      <c r="C298" s="316"/>
      <c r="D298" s="316"/>
      <c r="E298" s="314"/>
      <c r="F298" s="314"/>
      <c r="G298" s="314"/>
      <c r="H298" s="317"/>
      <c r="I298" s="317"/>
      <c r="J298" s="317"/>
      <c r="K298" s="317"/>
      <c r="L298" s="317"/>
      <c r="M298" s="312"/>
    </row>
    <row r="299" spans="1:13" ht="12.75">
      <c r="A299" s="308"/>
      <c r="B299" s="316"/>
      <c r="C299" s="316"/>
      <c r="D299" s="316"/>
      <c r="E299" s="314"/>
      <c r="F299" s="314"/>
      <c r="G299" s="314"/>
      <c r="H299" s="317"/>
      <c r="I299" s="317"/>
      <c r="J299" s="317"/>
      <c r="K299" s="317"/>
      <c r="L299" s="317"/>
      <c r="M299" s="312"/>
    </row>
    <row r="300" spans="1:13" ht="12.75">
      <c r="A300" s="308"/>
      <c r="B300" s="316"/>
      <c r="C300" s="316"/>
      <c r="D300" s="316"/>
      <c r="E300" s="314"/>
      <c r="F300" s="314"/>
      <c r="G300" s="314"/>
      <c r="H300" s="317"/>
      <c r="I300" s="317"/>
      <c r="J300" s="317"/>
      <c r="K300" s="317"/>
      <c r="L300" s="317"/>
      <c r="M300" s="312"/>
    </row>
    <row r="301" spans="1:13" ht="12.75">
      <c r="A301" s="308"/>
      <c r="B301" s="316"/>
      <c r="C301" s="316"/>
      <c r="D301" s="316"/>
      <c r="E301" s="314"/>
      <c r="F301" s="314"/>
      <c r="G301" s="314"/>
      <c r="H301" s="317"/>
      <c r="I301" s="317"/>
      <c r="J301" s="317"/>
      <c r="K301" s="317"/>
      <c r="L301" s="317"/>
      <c r="M301" s="312"/>
    </row>
    <row r="302" spans="1:13" ht="12.75">
      <c r="A302" s="308"/>
      <c r="B302" s="316"/>
      <c r="C302" s="316"/>
      <c r="D302" s="316"/>
      <c r="E302" s="314"/>
      <c r="F302" s="314"/>
      <c r="G302" s="314"/>
      <c r="H302" s="317"/>
      <c r="I302" s="317"/>
      <c r="J302" s="317"/>
      <c r="K302" s="317"/>
      <c r="L302" s="317"/>
      <c r="M302" s="312"/>
    </row>
    <row r="303" spans="1:13" ht="12.75">
      <c r="A303" s="308"/>
      <c r="B303" s="316"/>
      <c r="C303" s="316"/>
      <c r="D303" s="316"/>
      <c r="E303" s="314"/>
      <c r="F303" s="314"/>
      <c r="G303" s="314"/>
      <c r="H303" s="317"/>
      <c r="I303" s="317"/>
      <c r="J303" s="317"/>
      <c r="K303" s="317"/>
      <c r="L303" s="317"/>
      <c r="M303" s="312"/>
    </row>
    <row r="304" spans="1:13" ht="12.75">
      <c r="A304" s="308"/>
      <c r="B304" s="316"/>
      <c r="C304" s="316"/>
      <c r="D304" s="316"/>
      <c r="E304" s="314"/>
      <c r="F304" s="314"/>
      <c r="G304" s="314"/>
      <c r="H304" s="317"/>
      <c r="I304" s="317"/>
      <c r="J304" s="317"/>
      <c r="K304" s="317"/>
      <c r="L304" s="317"/>
      <c r="M304" s="312"/>
    </row>
    <row r="305" spans="1:13" ht="12.75">
      <c r="A305" s="308"/>
      <c r="B305" s="316"/>
      <c r="C305" s="316"/>
      <c r="D305" s="316"/>
      <c r="E305" s="314"/>
      <c r="F305" s="314"/>
      <c r="G305" s="314"/>
      <c r="H305" s="317"/>
      <c r="I305" s="317"/>
      <c r="J305" s="317"/>
      <c r="K305" s="317"/>
      <c r="L305" s="317"/>
      <c r="M305" s="312"/>
    </row>
    <row r="306" spans="1:13" ht="12.75">
      <c r="A306" s="308"/>
      <c r="B306" s="316"/>
      <c r="C306" s="316"/>
      <c r="D306" s="316"/>
      <c r="E306" s="314"/>
      <c r="F306" s="314"/>
      <c r="G306" s="314"/>
      <c r="H306" s="317"/>
      <c r="I306" s="317"/>
      <c r="J306" s="317"/>
      <c r="K306" s="317"/>
      <c r="L306" s="317"/>
      <c r="M306" s="312"/>
    </row>
    <row r="307" spans="1:13" ht="12.75">
      <c r="A307" s="308"/>
      <c r="B307" s="316"/>
      <c r="C307" s="316"/>
      <c r="D307" s="316"/>
      <c r="E307" s="314"/>
      <c r="F307" s="314"/>
      <c r="G307" s="314"/>
      <c r="H307" s="317"/>
      <c r="I307" s="317"/>
      <c r="J307" s="317"/>
      <c r="K307" s="317"/>
      <c r="L307" s="317"/>
      <c r="M307" s="312"/>
    </row>
    <row r="308" spans="1:13" ht="12.75">
      <c r="A308" s="308"/>
      <c r="B308" s="316"/>
      <c r="C308" s="316"/>
      <c r="D308" s="316"/>
      <c r="E308" s="314"/>
      <c r="F308" s="314"/>
      <c r="G308" s="314"/>
      <c r="H308" s="317"/>
      <c r="I308" s="317"/>
      <c r="J308" s="317"/>
      <c r="K308" s="317"/>
      <c r="L308" s="317"/>
      <c r="M308" s="312"/>
    </row>
    <row r="309" spans="1:13" ht="12.75">
      <c r="A309" s="308"/>
      <c r="B309" s="316"/>
      <c r="C309" s="316"/>
      <c r="D309" s="316"/>
      <c r="E309" s="314"/>
      <c r="F309" s="314"/>
      <c r="G309" s="314"/>
      <c r="H309" s="317"/>
      <c r="I309" s="317"/>
      <c r="J309" s="317"/>
      <c r="K309" s="317"/>
      <c r="L309" s="317"/>
      <c r="M309" s="312"/>
    </row>
    <row r="310" spans="1:13" ht="12.75">
      <c r="A310" s="308"/>
      <c r="B310" s="316"/>
      <c r="C310" s="316"/>
      <c r="D310" s="316"/>
      <c r="E310" s="314"/>
      <c r="F310" s="314"/>
      <c r="G310" s="314"/>
      <c r="H310" s="317"/>
      <c r="I310" s="317"/>
      <c r="J310" s="317"/>
      <c r="K310" s="317"/>
      <c r="L310" s="317"/>
      <c r="M310" s="312"/>
    </row>
    <row r="311" spans="1:13" ht="12.75">
      <c r="A311" s="308"/>
      <c r="B311" s="316"/>
      <c r="C311" s="316"/>
      <c r="D311" s="316"/>
      <c r="E311" s="314"/>
      <c r="F311" s="314"/>
      <c r="G311" s="314"/>
      <c r="H311" s="317"/>
      <c r="I311" s="317"/>
      <c r="J311" s="317"/>
      <c r="K311" s="317"/>
      <c r="L311" s="317"/>
      <c r="M311" s="312"/>
    </row>
    <row r="312" spans="1:13" ht="12.75">
      <c r="A312" s="308"/>
      <c r="B312" s="316"/>
      <c r="C312" s="316"/>
      <c r="D312" s="316"/>
      <c r="E312" s="314"/>
      <c r="F312" s="314"/>
      <c r="G312" s="314"/>
      <c r="H312" s="317"/>
      <c r="I312" s="317"/>
      <c r="J312" s="317"/>
      <c r="K312" s="317"/>
      <c r="L312" s="317"/>
      <c r="M312" s="312"/>
    </row>
    <row r="313" spans="1:13" ht="12.75">
      <c r="A313" s="308"/>
      <c r="B313" s="316"/>
      <c r="C313" s="316"/>
      <c r="D313" s="316"/>
      <c r="E313" s="314"/>
      <c r="F313" s="314"/>
      <c r="G313" s="314"/>
      <c r="H313" s="317"/>
      <c r="I313" s="317"/>
      <c r="J313" s="317"/>
      <c r="K313" s="317"/>
      <c r="L313" s="317"/>
      <c r="M313" s="312"/>
    </row>
    <row r="314" spans="1:13" ht="12.75">
      <c r="A314" s="308"/>
      <c r="B314" s="316"/>
      <c r="C314" s="316"/>
      <c r="D314" s="316"/>
      <c r="E314" s="314"/>
      <c r="F314" s="314"/>
      <c r="G314" s="314"/>
      <c r="H314" s="317"/>
      <c r="I314" s="317"/>
      <c r="J314" s="317"/>
      <c r="K314" s="317"/>
      <c r="L314" s="317"/>
      <c r="M314" s="312"/>
    </row>
    <row r="315" spans="1:13" ht="12.75">
      <c r="A315" s="308"/>
      <c r="B315" s="316"/>
      <c r="C315" s="316"/>
      <c r="D315" s="316"/>
      <c r="E315" s="314"/>
      <c r="F315" s="314"/>
      <c r="G315" s="314"/>
      <c r="H315" s="317"/>
      <c r="I315" s="317"/>
      <c r="J315" s="317"/>
      <c r="K315" s="317"/>
      <c r="L315" s="317"/>
      <c r="M315" s="312"/>
    </row>
    <row r="316" spans="1:13" ht="12.75">
      <c r="A316" s="308"/>
      <c r="B316" s="316"/>
      <c r="C316" s="316"/>
      <c r="D316" s="316"/>
      <c r="E316" s="314"/>
      <c r="F316" s="314"/>
      <c r="G316" s="314"/>
      <c r="H316" s="317"/>
      <c r="I316" s="317"/>
      <c r="J316" s="317"/>
      <c r="K316" s="317"/>
      <c r="L316" s="317"/>
      <c r="M316" s="312"/>
    </row>
    <row r="317" spans="1:13" ht="12.75">
      <c r="A317" s="308"/>
      <c r="B317" s="316"/>
      <c r="C317" s="316"/>
      <c r="D317" s="316"/>
      <c r="E317" s="314"/>
      <c r="F317" s="314"/>
      <c r="G317" s="314"/>
      <c r="H317" s="317"/>
      <c r="I317" s="317"/>
      <c r="J317" s="317"/>
      <c r="K317" s="317"/>
      <c r="L317" s="317"/>
      <c r="M317" s="312"/>
    </row>
    <row r="318" spans="1:13" ht="12.75">
      <c r="A318" s="308"/>
      <c r="B318" s="316"/>
      <c r="C318" s="316"/>
      <c r="D318" s="316"/>
      <c r="E318" s="314"/>
      <c r="F318" s="314"/>
      <c r="G318" s="314"/>
      <c r="H318" s="317"/>
      <c r="I318" s="317"/>
      <c r="J318" s="317"/>
      <c r="K318" s="317"/>
      <c r="L318" s="317"/>
      <c r="M318" s="312"/>
    </row>
    <row r="319" spans="1:13" ht="12.75">
      <c r="A319" s="308"/>
      <c r="B319" s="316"/>
      <c r="C319" s="316"/>
      <c r="D319" s="316"/>
      <c r="E319" s="314"/>
      <c r="F319" s="314"/>
      <c r="G319" s="314"/>
      <c r="H319" s="317"/>
      <c r="I319" s="317"/>
      <c r="J319" s="317"/>
      <c r="K319" s="317"/>
      <c r="L319" s="317"/>
      <c r="M319" s="312"/>
    </row>
    <row r="320" spans="1:13" ht="12.75">
      <c r="A320" s="308"/>
      <c r="B320" s="316"/>
      <c r="C320" s="316"/>
      <c r="D320" s="316"/>
      <c r="E320" s="314"/>
      <c r="F320" s="314"/>
      <c r="G320" s="314"/>
      <c r="H320" s="317"/>
      <c r="I320" s="317"/>
      <c r="J320" s="317"/>
      <c r="K320" s="317"/>
      <c r="L320" s="317"/>
      <c r="M320" s="312"/>
    </row>
    <row r="321" spans="1:13" ht="12.75">
      <c r="A321" s="308"/>
      <c r="B321" s="316"/>
      <c r="C321" s="316"/>
      <c r="D321" s="316"/>
      <c r="E321" s="314"/>
      <c r="F321" s="314"/>
      <c r="G321" s="314"/>
      <c r="H321" s="317"/>
      <c r="I321" s="317"/>
      <c r="J321" s="317"/>
      <c r="K321" s="317"/>
      <c r="L321" s="317"/>
      <c r="M321" s="312"/>
    </row>
    <row r="322" spans="1:13" ht="12.75">
      <c r="A322" s="308"/>
      <c r="B322" s="316"/>
      <c r="C322" s="316"/>
      <c r="D322" s="316"/>
      <c r="E322" s="314"/>
      <c r="F322" s="314"/>
      <c r="G322" s="314"/>
      <c r="H322" s="317"/>
      <c r="I322" s="317"/>
      <c r="J322" s="317"/>
      <c r="K322" s="317"/>
      <c r="L322" s="317"/>
      <c r="M322" s="312"/>
    </row>
    <row r="323" spans="1:13" ht="12.75">
      <c r="A323" s="308"/>
      <c r="B323" s="316"/>
      <c r="C323" s="316"/>
      <c r="D323" s="316"/>
      <c r="E323" s="314"/>
      <c r="F323" s="314"/>
      <c r="G323" s="314"/>
      <c r="H323" s="317"/>
      <c r="I323" s="317"/>
      <c r="J323" s="317"/>
      <c r="K323" s="317"/>
      <c r="L323" s="317"/>
      <c r="M323" s="312"/>
    </row>
    <row r="324" spans="1:13" ht="12.75">
      <c r="A324" s="308"/>
      <c r="B324" s="316"/>
      <c r="C324" s="316"/>
      <c r="D324" s="316"/>
      <c r="E324" s="314"/>
      <c r="F324" s="314"/>
      <c r="G324" s="314"/>
      <c r="H324" s="317"/>
      <c r="I324" s="317"/>
      <c r="J324" s="317"/>
      <c r="K324" s="317"/>
      <c r="L324" s="317"/>
      <c r="M324" s="312"/>
    </row>
    <row r="325" spans="1:13" ht="12.75">
      <c r="A325" s="308"/>
      <c r="B325" s="316"/>
      <c r="C325" s="316"/>
      <c r="D325" s="316"/>
      <c r="E325" s="314"/>
      <c r="F325" s="314"/>
      <c r="G325" s="314"/>
      <c r="H325" s="317"/>
      <c r="I325" s="317"/>
      <c r="J325" s="317"/>
      <c r="K325" s="317"/>
      <c r="L325" s="317"/>
      <c r="M325" s="312"/>
    </row>
    <row r="326" spans="1:13" ht="12.75">
      <c r="A326" s="308"/>
      <c r="B326" s="316"/>
      <c r="C326" s="316"/>
      <c r="D326" s="316"/>
      <c r="E326" s="314"/>
      <c r="F326" s="314"/>
      <c r="G326" s="314"/>
      <c r="H326" s="317"/>
      <c r="I326" s="317"/>
      <c r="J326" s="317"/>
      <c r="K326" s="317"/>
      <c r="L326" s="317"/>
      <c r="M326" s="312"/>
    </row>
    <row r="327" spans="1:13" ht="12.75">
      <c r="A327" s="308"/>
      <c r="B327" s="316"/>
      <c r="C327" s="316"/>
      <c r="D327" s="316"/>
      <c r="E327" s="314"/>
      <c r="F327" s="314"/>
      <c r="G327" s="314"/>
      <c r="H327" s="317"/>
      <c r="I327" s="317"/>
      <c r="J327" s="317"/>
      <c r="K327" s="317"/>
      <c r="L327" s="317"/>
      <c r="M327" s="312"/>
    </row>
    <row r="328" spans="1:13" ht="12.75">
      <c r="A328" s="308"/>
      <c r="B328" s="316"/>
      <c r="C328" s="316"/>
      <c r="D328" s="316"/>
      <c r="E328" s="314"/>
      <c r="F328" s="314"/>
      <c r="G328" s="314"/>
      <c r="H328" s="317"/>
      <c r="I328" s="317"/>
      <c r="J328" s="317"/>
      <c r="K328" s="317"/>
      <c r="L328" s="317"/>
      <c r="M328" s="312"/>
    </row>
    <row r="329" spans="1:13" ht="12.75">
      <c r="A329" s="308"/>
      <c r="B329" s="316"/>
      <c r="C329" s="316"/>
      <c r="D329" s="316"/>
      <c r="E329" s="314"/>
      <c r="F329" s="314"/>
      <c r="G329" s="314"/>
      <c r="H329" s="317"/>
      <c r="I329" s="317"/>
      <c r="J329" s="317"/>
      <c r="K329" s="317"/>
      <c r="L329" s="317"/>
      <c r="M329" s="312"/>
    </row>
    <row r="330" spans="1:13" ht="12.75">
      <c r="A330" s="308"/>
      <c r="B330" s="316"/>
      <c r="C330" s="316"/>
      <c r="D330" s="316"/>
      <c r="E330" s="314"/>
      <c r="F330" s="314"/>
      <c r="G330" s="314"/>
      <c r="H330" s="317"/>
      <c r="I330" s="317"/>
      <c r="J330" s="317"/>
      <c r="K330" s="317"/>
      <c r="L330" s="317"/>
      <c r="M330" s="312"/>
    </row>
    <row r="331" spans="1:13" ht="12.75">
      <c r="A331" s="308"/>
      <c r="B331" s="316"/>
      <c r="C331" s="316"/>
      <c r="D331" s="316"/>
      <c r="E331" s="314"/>
      <c r="F331" s="314"/>
      <c r="G331" s="314"/>
      <c r="H331" s="317"/>
      <c r="I331" s="317"/>
      <c r="J331" s="317"/>
      <c r="K331" s="317"/>
      <c r="L331" s="317"/>
      <c r="M331" s="312"/>
    </row>
    <row r="332" spans="1:13" ht="12.75">
      <c r="A332" s="308"/>
      <c r="B332" s="316"/>
      <c r="C332" s="316"/>
      <c r="D332" s="316"/>
      <c r="E332" s="314"/>
      <c r="F332" s="314"/>
      <c r="G332" s="314"/>
      <c r="H332" s="317"/>
      <c r="I332" s="317"/>
      <c r="J332" s="317"/>
      <c r="K332" s="317"/>
      <c r="L332" s="317"/>
      <c r="M332" s="312"/>
    </row>
    <row r="333" spans="1:13" ht="12.75">
      <c r="A333" s="308"/>
      <c r="B333" s="316"/>
      <c r="C333" s="316"/>
      <c r="D333" s="316"/>
      <c r="E333" s="314"/>
      <c r="F333" s="314"/>
      <c r="G333" s="314"/>
      <c r="H333" s="317"/>
      <c r="I333" s="317"/>
      <c r="J333" s="317"/>
      <c r="K333" s="317"/>
      <c r="L333" s="317"/>
      <c r="M333" s="312"/>
    </row>
    <row r="334" spans="1:13" ht="12.75">
      <c r="A334" s="308"/>
      <c r="B334" s="316"/>
      <c r="C334" s="316"/>
      <c r="D334" s="316"/>
      <c r="E334" s="314"/>
      <c r="F334" s="314"/>
      <c r="G334" s="314"/>
      <c r="H334" s="317"/>
      <c r="I334" s="317"/>
      <c r="J334" s="317"/>
      <c r="K334" s="317"/>
      <c r="L334" s="317"/>
      <c r="M334" s="312"/>
    </row>
    <row r="335" spans="1:13" ht="12.75">
      <c r="A335" s="308"/>
      <c r="B335" s="316"/>
      <c r="C335" s="316"/>
      <c r="D335" s="316"/>
      <c r="E335" s="314"/>
      <c r="F335" s="314"/>
      <c r="G335" s="314"/>
      <c r="H335" s="317"/>
      <c r="I335" s="317"/>
      <c r="J335" s="317"/>
      <c r="K335" s="317"/>
      <c r="L335" s="317"/>
      <c r="M335" s="312"/>
    </row>
    <row r="336" spans="1:13" ht="12.75">
      <c r="A336" s="308"/>
      <c r="B336" s="316"/>
      <c r="C336" s="316"/>
      <c r="D336" s="316"/>
      <c r="E336" s="314"/>
      <c r="F336" s="314"/>
      <c r="G336" s="314"/>
      <c r="H336" s="317"/>
      <c r="I336" s="317"/>
      <c r="J336" s="317"/>
      <c r="K336" s="317"/>
      <c r="L336" s="317"/>
      <c r="M336" s="312"/>
    </row>
    <row r="337" spans="1:13" ht="12.75">
      <c r="A337" s="308"/>
      <c r="B337" s="316"/>
      <c r="C337" s="316"/>
      <c r="D337" s="316"/>
      <c r="E337" s="314"/>
      <c r="F337" s="314"/>
      <c r="G337" s="314"/>
      <c r="H337" s="317"/>
      <c r="I337" s="317"/>
      <c r="J337" s="317"/>
      <c r="K337" s="317"/>
      <c r="L337" s="317"/>
      <c r="M337" s="312"/>
    </row>
    <row r="338" spans="1:13" ht="12.75">
      <c r="A338" s="308"/>
      <c r="B338" s="316"/>
      <c r="C338" s="316"/>
      <c r="D338" s="316"/>
      <c r="E338" s="314"/>
      <c r="F338" s="314"/>
      <c r="G338" s="314"/>
      <c r="H338" s="317"/>
      <c r="I338" s="317"/>
      <c r="J338" s="317"/>
      <c r="K338" s="317"/>
      <c r="L338" s="317"/>
      <c r="M338" s="312"/>
    </row>
    <row r="339" spans="1:13" ht="12.75">
      <c r="A339" s="308"/>
      <c r="B339" s="316"/>
      <c r="C339" s="316"/>
      <c r="D339" s="316"/>
      <c r="E339" s="314"/>
      <c r="F339" s="314"/>
      <c r="G339" s="314"/>
      <c r="H339" s="317"/>
      <c r="I339" s="317"/>
      <c r="J339" s="317"/>
      <c r="K339" s="317"/>
      <c r="L339" s="317"/>
      <c r="M339" s="312"/>
    </row>
    <row r="340" spans="1:13" ht="12.75">
      <c r="A340" s="308"/>
      <c r="B340" s="316"/>
      <c r="C340" s="316"/>
      <c r="D340" s="316"/>
      <c r="E340" s="314"/>
      <c r="F340" s="314"/>
      <c r="G340" s="314"/>
      <c r="H340" s="317"/>
      <c r="I340" s="317"/>
      <c r="J340" s="317"/>
      <c r="K340" s="317"/>
      <c r="L340" s="317"/>
      <c r="M340" s="312"/>
    </row>
    <row r="341" spans="1:13" ht="12.75">
      <c r="A341" s="308"/>
      <c r="B341" s="316"/>
      <c r="C341" s="316"/>
      <c r="D341" s="316"/>
      <c r="E341" s="314"/>
      <c r="F341" s="314"/>
      <c r="G341" s="314"/>
      <c r="H341" s="317"/>
      <c r="I341" s="317"/>
      <c r="J341" s="317"/>
      <c r="K341" s="317"/>
      <c r="L341" s="317"/>
      <c r="M341" s="312"/>
    </row>
    <row r="342" spans="1:13" ht="12.75">
      <c r="A342" s="308"/>
      <c r="B342" s="316"/>
      <c r="C342" s="316"/>
      <c r="D342" s="316"/>
      <c r="E342" s="314"/>
      <c r="F342" s="314"/>
      <c r="G342" s="314"/>
      <c r="H342" s="317"/>
      <c r="I342" s="317"/>
      <c r="J342" s="317"/>
      <c r="K342" s="317"/>
      <c r="L342" s="317"/>
      <c r="M342" s="312"/>
    </row>
    <row r="343" spans="1:13" ht="12.75">
      <c r="A343" s="308"/>
      <c r="B343" s="316"/>
      <c r="C343" s="316"/>
      <c r="D343" s="316"/>
      <c r="E343" s="314"/>
      <c r="F343" s="314"/>
      <c r="G343" s="314"/>
      <c r="H343" s="317"/>
      <c r="I343" s="317"/>
      <c r="J343" s="317"/>
      <c r="K343" s="317"/>
      <c r="L343" s="317"/>
      <c r="M343" s="312"/>
    </row>
    <row r="344" spans="1:13" ht="12.75">
      <c r="A344" s="308"/>
      <c r="B344" s="316"/>
      <c r="C344" s="316"/>
      <c r="D344" s="316"/>
      <c r="E344" s="314"/>
      <c r="F344" s="314"/>
      <c r="G344" s="314"/>
      <c r="H344" s="317"/>
      <c r="I344" s="317"/>
      <c r="J344" s="317"/>
      <c r="K344" s="317"/>
      <c r="L344" s="317"/>
      <c r="M344" s="312"/>
    </row>
    <row r="345" spans="1:13" ht="12.75">
      <c r="A345" s="308"/>
      <c r="B345" s="316"/>
      <c r="C345" s="316"/>
      <c r="D345" s="316"/>
      <c r="E345" s="314"/>
      <c r="F345" s="314"/>
      <c r="G345" s="314"/>
      <c r="H345" s="317"/>
      <c r="I345" s="317"/>
      <c r="J345" s="317"/>
      <c r="K345" s="317"/>
      <c r="L345" s="317"/>
      <c r="M345" s="312"/>
    </row>
    <row r="346" spans="1:13" ht="12.75">
      <c r="A346" s="308"/>
      <c r="B346" s="316"/>
      <c r="C346" s="316"/>
      <c r="D346" s="316"/>
      <c r="E346" s="314"/>
      <c r="F346" s="314"/>
      <c r="G346" s="314"/>
      <c r="H346" s="317"/>
      <c r="I346" s="317"/>
      <c r="J346" s="317"/>
      <c r="K346" s="317"/>
      <c r="L346" s="317"/>
      <c r="M346" s="312"/>
    </row>
    <row r="347" spans="1:13" ht="12.75">
      <c r="A347" s="308"/>
      <c r="B347" s="316"/>
      <c r="C347" s="316"/>
      <c r="D347" s="316"/>
      <c r="E347" s="314"/>
      <c r="F347" s="314"/>
      <c r="G347" s="314"/>
      <c r="H347" s="317"/>
      <c r="I347" s="317"/>
      <c r="J347" s="317"/>
      <c r="K347" s="317"/>
      <c r="L347" s="317"/>
      <c r="M347" s="312"/>
    </row>
    <row r="348" spans="1:13" ht="12.75">
      <c r="A348" s="308"/>
      <c r="B348" s="316"/>
      <c r="C348" s="316"/>
      <c r="D348" s="316"/>
      <c r="E348" s="314"/>
      <c r="F348" s="314"/>
      <c r="G348" s="314"/>
      <c r="H348" s="317"/>
      <c r="I348" s="317"/>
      <c r="J348" s="317"/>
      <c r="K348" s="317"/>
      <c r="L348" s="317"/>
      <c r="M348" s="312"/>
    </row>
    <row r="349" spans="1:13" ht="12.75">
      <c r="A349" s="308"/>
      <c r="B349" s="316"/>
      <c r="C349" s="316"/>
      <c r="D349" s="316"/>
      <c r="E349" s="314"/>
      <c r="F349" s="314"/>
      <c r="G349" s="314"/>
      <c r="H349" s="317"/>
      <c r="I349" s="317"/>
      <c r="J349" s="317"/>
      <c r="K349" s="317"/>
      <c r="L349" s="317"/>
      <c r="M349" s="312"/>
    </row>
    <row r="350" spans="1:13" ht="12.75">
      <c r="A350" s="308"/>
      <c r="B350" s="316"/>
      <c r="C350" s="316"/>
      <c r="D350" s="316"/>
      <c r="E350" s="314"/>
      <c r="F350" s="314"/>
      <c r="G350" s="314"/>
      <c r="H350" s="317"/>
      <c r="I350" s="317"/>
      <c r="J350" s="317"/>
      <c r="K350" s="317"/>
      <c r="L350" s="317"/>
      <c r="M350" s="312"/>
    </row>
    <row r="351" spans="1:13" ht="12.75">
      <c r="A351" s="308"/>
      <c r="B351" s="316"/>
      <c r="C351" s="316"/>
      <c r="D351" s="316"/>
      <c r="E351" s="314"/>
      <c r="F351" s="314"/>
      <c r="G351" s="314"/>
      <c r="H351" s="317"/>
      <c r="I351" s="317"/>
      <c r="J351" s="317"/>
      <c r="K351" s="317"/>
      <c r="L351" s="317"/>
      <c r="M351" s="312"/>
    </row>
    <row r="352" spans="1:13" ht="12.75">
      <c r="A352" s="308"/>
      <c r="B352" s="316"/>
      <c r="C352" s="316"/>
      <c r="D352" s="316"/>
      <c r="E352" s="314"/>
      <c r="F352" s="314"/>
      <c r="G352" s="314"/>
      <c r="H352" s="317"/>
      <c r="I352" s="317"/>
      <c r="J352" s="317"/>
      <c r="K352" s="317"/>
      <c r="L352" s="317"/>
      <c r="M352" s="312"/>
    </row>
    <row r="353" spans="1:13" ht="199.5" customHeight="1">
      <c r="A353" s="308"/>
      <c r="B353" s="316"/>
      <c r="C353" s="316"/>
      <c r="D353" s="316"/>
      <c r="E353" s="314"/>
      <c r="F353" s="314"/>
      <c r="G353" s="314"/>
      <c r="H353" s="317"/>
      <c r="I353" s="317"/>
      <c r="J353" s="317"/>
      <c r="K353" s="317"/>
      <c r="L353" s="317"/>
      <c r="M353" s="312"/>
    </row>
    <row r="354" spans="1:13" ht="12.75">
      <c r="A354" s="1"/>
      <c r="B354" s="306"/>
      <c r="C354" s="306"/>
      <c r="D354" s="306"/>
      <c r="E354" s="306"/>
      <c r="F354" s="306"/>
      <c r="G354" s="306"/>
      <c r="H354" s="306"/>
      <c r="I354" s="306"/>
      <c r="J354" s="306"/>
      <c r="K354" s="306"/>
      <c r="L354" s="306"/>
      <c r="M354" s="1"/>
    </row>
    <row r="355" spans="1:13" ht="12.75">
      <c r="A355" s="1"/>
      <c r="B355" s="306"/>
      <c r="C355" s="306"/>
      <c r="D355" s="306"/>
      <c r="E355" s="306"/>
      <c r="F355" s="306"/>
      <c r="G355" s="306"/>
      <c r="H355" s="306"/>
      <c r="I355" s="306"/>
      <c r="J355" s="306"/>
      <c r="K355" s="306"/>
      <c r="L355" s="306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283" t="s">
        <v>241</v>
      </c>
      <c r="B357" s="283"/>
      <c r="C357" s="283"/>
      <c r="D357" s="283"/>
      <c r="E357" s="283"/>
      <c r="F357" s="283"/>
      <c r="G357" s="283"/>
      <c r="H357" s="283"/>
      <c r="I357" s="283"/>
      <c r="J357" s="283"/>
      <c r="K357" s="283"/>
      <c r="L357" s="283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265" t="s">
        <v>212</v>
      </c>
      <c r="B359" s="1" t="str">
        <f>'5 Uwagi organizacyjne'!$C$6&amp;" "&amp;'5 Uwagi organizacyjne'!$E$6</f>
        <v>K/ </v>
      </c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298" t="s">
        <v>231</v>
      </c>
      <c r="B360" s="309" t="s">
        <v>242</v>
      </c>
      <c r="C360" s="309"/>
      <c r="D360" s="309"/>
      <c r="E360" s="310" t="s">
        <v>243</v>
      </c>
      <c r="F360" s="310"/>
      <c r="G360" s="310"/>
      <c r="H360" s="310" t="s">
        <v>244</v>
      </c>
      <c r="I360" s="310"/>
      <c r="J360" s="310"/>
      <c r="K360" s="310"/>
      <c r="L360" s="311"/>
      <c r="M360" s="312"/>
    </row>
    <row r="361" spans="1:13" ht="12.75">
      <c r="A361" s="308"/>
      <c r="B361" s="319"/>
      <c r="C361" s="319"/>
      <c r="D361" s="319"/>
      <c r="E361" s="314"/>
      <c r="F361" s="314"/>
      <c r="G361" s="314"/>
      <c r="H361" s="317"/>
      <c r="I361" s="317"/>
      <c r="J361" s="317"/>
      <c r="K361" s="317"/>
      <c r="L361" s="317"/>
      <c r="M361" s="312"/>
    </row>
    <row r="362" spans="1:13" ht="12.75">
      <c r="A362" s="308"/>
      <c r="B362" s="319"/>
      <c r="C362" s="319"/>
      <c r="D362" s="319"/>
      <c r="E362" s="314"/>
      <c r="F362" s="314"/>
      <c r="G362" s="314"/>
      <c r="H362" s="317"/>
      <c r="I362" s="317"/>
      <c r="J362" s="317"/>
      <c r="K362" s="317"/>
      <c r="L362" s="317"/>
      <c r="M362" s="312"/>
    </row>
    <row r="363" spans="1:13" ht="12.75">
      <c r="A363" s="308"/>
      <c r="B363" s="319"/>
      <c r="C363" s="319"/>
      <c r="D363" s="319"/>
      <c r="E363" s="314"/>
      <c r="F363" s="314"/>
      <c r="G363" s="314"/>
      <c r="H363" s="317"/>
      <c r="I363" s="317"/>
      <c r="J363" s="317"/>
      <c r="K363" s="317"/>
      <c r="L363" s="317"/>
      <c r="M363" s="312"/>
    </row>
    <row r="364" spans="1:13" ht="12.75">
      <c r="A364" s="308"/>
      <c r="B364" s="319"/>
      <c r="C364" s="319"/>
      <c r="D364" s="319"/>
      <c r="E364" s="314"/>
      <c r="F364" s="314"/>
      <c r="G364" s="314"/>
      <c r="H364" s="317"/>
      <c r="I364" s="317"/>
      <c r="J364" s="317"/>
      <c r="K364" s="317"/>
      <c r="L364" s="317"/>
      <c r="M364" s="312"/>
    </row>
    <row r="365" spans="1:13" ht="12.75">
      <c r="A365" s="308"/>
      <c r="B365" s="319"/>
      <c r="C365" s="319"/>
      <c r="D365" s="319"/>
      <c r="E365" s="314"/>
      <c r="F365" s="314"/>
      <c r="G365" s="314"/>
      <c r="H365" s="317"/>
      <c r="I365" s="317"/>
      <c r="J365" s="317"/>
      <c r="K365" s="317"/>
      <c r="L365" s="317"/>
      <c r="M365" s="312"/>
    </row>
    <row r="366" spans="1:13" ht="12.75">
      <c r="A366" s="308"/>
      <c r="B366" s="319"/>
      <c r="C366" s="319"/>
      <c r="D366" s="319"/>
      <c r="E366" s="314"/>
      <c r="F366" s="314"/>
      <c r="G366" s="314"/>
      <c r="H366" s="317"/>
      <c r="I366" s="317"/>
      <c r="J366" s="317"/>
      <c r="K366" s="317"/>
      <c r="L366" s="317"/>
      <c r="M366" s="312"/>
    </row>
    <row r="367" spans="1:13" ht="213" customHeight="1">
      <c r="A367" s="308"/>
      <c r="B367" s="319"/>
      <c r="C367" s="319"/>
      <c r="D367" s="319"/>
      <c r="E367" s="314"/>
      <c r="F367" s="314"/>
      <c r="G367" s="314"/>
      <c r="H367" s="317"/>
      <c r="I367" s="317"/>
      <c r="J367" s="317"/>
      <c r="K367" s="317"/>
      <c r="L367" s="317"/>
      <c r="M367" s="312"/>
    </row>
    <row r="368" spans="1:13" ht="12.75">
      <c r="A368" s="308"/>
      <c r="B368" s="316"/>
      <c r="C368" s="316"/>
      <c r="D368" s="316"/>
      <c r="E368" s="314"/>
      <c r="F368" s="314"/>
      <c r="G368" s="314"/>
      <c r="H368" s="317"/>
      <c r="I368" s="317"/>
      <c r="J368" s="317"/>
      <c r="K368" s="317"/>
      <c r="L368" s="317"/>
      <c r="M368" s="312"/>
    </row>
    <row r="369" spans="1:13" ht="12.75">
      <c r="A369" s="308"/>
      <c r="B369" s="316"/>
      <c r="C369" s="316"/>
      <c r="D369" s="316"/>
      <c r="E369" s="314"/>
      <c r="F369" s="314"/>
      <c r="G369" s="314"/>
      <c r="H369" s="317"/>
      <c r="I369" s="317"/>
      <c r="J369" s="317"/>
      <c r="K369" s="317"/>
      <c r="L369" s="317"/>
      <c r="M369" s="312"/>
    </row>
    <row r="370" spans="1:13" ht="12.75">
      <c r="A370" s="308"/>
      <c r="B370" s="316"/>
      <c r="C370" s="316"/>
      <c r="D370" s="316"/>
      <c r="E370" s="314"/>
      <c r="F370" s="314"/>
      <c r="G370" s="314"/>
      <c r="H370" s="317"/>
      <c r="I370" s="317"/>
      <c r="J370" s="317"/>
      <c r="K370" s="317"/>
      <c r="L370" s="317"/>
      <c r="M370" s="312"/>
    </row>
    <row r="371" spans="1:13" ht="12.75">
      <c r="A371" s="308"/>
      <c r="B371" s="316"/>
      <c r="C371" s="316"/>
      <c r="D371" s="316"/>
      <c r="E371" s="314"/>
      <c r="F371" s="314"/>
      <c r="G371" s="314"/>
      <c r="H371" s="317"/>
      <c r="I371" s="317"/>
      <c r="J371" s="317"/>
      <c r="K371" s="317"/>
      <c r="L371" s="317"/>
      <c r="M371" s="312"/>
    </row>
    <row r="372" spans="1:13" ht="12.75">
      <c r="A372" s="308"/>
      <c r="B372" s="316"/>
      <c r="C372" s="316"/>
      <c r="D372" s="316"/>
      <c r="E372" s="314"/>
      <c r="F372" s="314"/>
      <c r="G372" s="314"/>
      <c r="H372" s="317"/>
      <c r="I372" s="317"/>
      <c r="J372" s="317"/>
      <c r="K372" s="317"/>
      <c r="L372" s="317"/>
      <c r="M372" s="312"/>
    </row>
    <row r="373" spans="1:13" ht="12.75">
      <c r="A373" s="308"/>
      <c r="B373" s="316"/>
      <c r="C373" s="316"/>
      <c r="D373" s="316"/>
      <c r="E373" s="314"/>
      <c r="F373" s="314"/>
      <c r="G373" s="314"/>
      <c r="H373" s="317"/>
      <c r="I373" s="317"/>
      <c r="J373" s="317"/>
      <c r="K373" s="317"/>
      <c r="L373" s="317"/>
      <c r="M373" s="312"/>
    </row>
    <row r="374" spans="1:13" ht="12.75">
      <c r="A374" s="308"/>
      <c r="B374" s="316"/>
      <c r="C374" s="316"/>
      <c r="D374" s="316"/>
      <c r="E374" s="314"/>
      <c r="F374" s="314"/>
      <c r="G374" s="314"/>
      <c r="H374" s="317"/>
      <c r="I374" s="317"/>
      <c r="J374" s="317"/>
      <c r="K374" s="317"/>
      <c r="L374" s="317"/>
      <c r="M374" s="312"/>
    </row>
    <row r="375" spans="1:13" ht="12.75">
      <c r="A375" s="308"/>
      <c r="B375" s="316"/>
      <c r="C375" s="316"/>
      <c r="D375" s="316"/>
      <c r="E375" s="314"/>
      <c r="F375" s="314"/>
      <c r="G375" s="314"/>
      <c r="H375" s="317"/>
      <c r="I375" s="317"/>
      <c r="J375" s="317"/>
      <c r="K375" s="317"/>
      <c r="L375" s="317"/>
      <c r="M375" s="312"/>
    </row>
    <row r="376" spans="1:13" ht="12.75">
      <c r="A376" s="308"/>
      <c r="B376" s="316"/>
      <c r="C376" s="316"/>
      <c r="D376" s="316"/>
      <c r="E376" s="314"/>
      <c r="F376" s="314"/>
      <c r="G376" s="314"/>
      <c r="H376" s="317"/>
      <c r="I376" s="317"/>
      <c r="J376" s="317"/>
      <c r="K376" s="317"/>
      <c r="L376" s="317"/>
      <c r="M376" s="312"/>
    </row>
    <row r="377" spans="1:13" ht="12.75">
      <c r="A377" s="308"/>
      <c r="B377" s="316"/>
      <c r="C377" s="316"/>
      <c r="D377" s="316"/>
      <c r="E377" s="314"/>
      <c r="F377" s="314"/>
      <c r="G377" s="314"/>
      <c r="H377" s="317"/>
      <c r="I377" s="317"/>
      <c r="J377" s="317"/>
      <c r="K377" s="317"/>
      <c r="L377" s="317"/>
      <c r="M377" s="312"/>
    </row>
    <row r="378" spans="1:13" ht="12.75">
      <c r="A378" s="308"/>
      <c r="B378" s="316"/>
      <c r="C378" s="316"/>
      <c r="D378" s="316"/>
      <c r="E378" s="314"/>
      <c r="F378" s="314"/>
      <c r="G378" s="314"/>
      <c r="H378" s="317"/>
      <c r="I378" s="317"/>
      <c r="J378" s="317"/>
      <c r="K378" s="317"/>
      <c r="L378" s="317"/>
      <c r="M378" s="312"/>
    </row>
    <row r="379" spans="1:13" ht="12.75">
      <c r="A379" s="308"/>
      <c r="B379" s="316"/>
      <c r="C379" s="316"/>
      <c r="D379" s="316"/>
      <c r="E379" s="314"/>
      <c r="F379" s="314"/>
      <c r="G379" s="314"/>
      <c r="H379" s="317"/>
      <c r="I379" s="317"/>
      <c r="J379" s="317"/>
      <c r="K379" s="317"/>
      <c r="L379" s="317"/>
      <c r="M379" s="312"/>
    </row>
    <row r="380" spans="1:13" ht="12.75">
      <c r="A380" s="308"/>
      <c r="B380" s="316"/>
      <c r="C380" s="316"/>
      <c r="D380" s="316"/>
      <c r="E380" s="314"/>
      <c r="F380" s="314"/>
      <c r="G380" s="314"/>
      <c r="H380" s="317"/>
      <c r="I380" s="317"/>
      <c r="J380" s="317"/>
      <c r="K380" s="317"/>
      <c r="L380" s="317"/>
      <c r="M380" s="312"/>
    </row>
    <row r="381" spans="1:13" ht="12.75">
      <c r="A381" s="308"/>
      <c r="B381" s="316"/>
      <c r="C381" s="316"/>
      <c r="D381" s="316"/>
      <c r="E381" s="314"/>
      <c r="F381" s="314"/>
      <c r="G381" s="314"/>
      <c r="H381" s="317"/>
      <c r="I381" s="317"/>
      <c r="J381" s="317"/>
      <c r="K381" s="317"/>
      <c r="L381" s="317"/>
      <c r="M381" s="312"/>
    </row>
    <row r="382" spans="1:13" ht="12.75">
      <c r="A382" s="308"/>
      <c r="B382" s="316"/>
      <c r="C382" s="316"/>
      <c r="D382" s="316"/>
      <c r="E382" s="314"/>
      <c r="F382" s="314"/>
      <c r="G382" s="314"/>
      <c r="H382" s="317"/>
      <c r="I382" s="317"/>
      <c r="J382" s="317"/>
      <c r="K382" s="317"/>
      <c r="L382" s="317"/>
      <c r="M382" s="312"/>
    </row>
    <row r="383" spans="1:13" ht="12.75">
      <c r="A383" s="308"/>
      <c r="B383" s="316"/>
      <c r="C383" s="316"/>
      <c r="D383" s="316"/>
      <c r="E383" s="314"/>
      <c r="F383" s="314"/>
      <c r="G383" s="314"/>
      <c r="H383" s="317"/>
      <c r="I383" s="317"/>
      <c r="J383" s="317"/>
      <c r="K383" s="317"/>
      <c r="L383" s="317"/>
      <c r="M383" s="312"/>
    </row>
    <row r="384" spans="1:13" ht="12.75">
      <c r="A384" s="308"/>
      <c r="B384" s="316"/>
      <c r="C384" s="316"/>
      <c r="D384" s="316"/>
      <c r="E384" s="314"/>
      <c r="F384" s="314"/>
      <c r="G384" s="314"/>
      <c r="H384" s="317"/>
      <c r="I384" s="317"/>
      <c r="J384" s="317"/>
      <c r="K384" s="317"/>
      <c r="L384" s="317"/>
      <c r="M384" s="312"/>
    </row>
    <row r="385" spans="1:13" ht="12.75">
      <c r="A385" s="308"/>
      <c r="B385" s="316"/>
      <c r="C385" s="316"/>
      <c r="D385" s="316"/>
      <c r="E385" s="314"/>
      <c r="F385" s="314"/>
      <c r="G385" s="314"/>
      <c r="H385" s="317"/>
      <c r="I385" s="317"/>
      <c r="J385" s="317"/>
      <c r="K385" s="317"/>
      <c r="L385" s="317"/>
      <c r="M385" s="312"/>
    </row>
    <row r="386" spans="1:13" ht="12.75">
      <c r="A386" s="308"/>
      <c r="B386" s="316"/>
      <c r="C386" s="316"/>
      <c r="D386" s="316"/>
      <c r="E386" s="314"/>
      <c r="F386" s="314"/>
      <c r="G386" s="314"/>
      <c r="H386" s="317"/>
      <c r="I386" s="317"/>
      <c r="J386" s="317"/>
      <c r="K386" s="317"/>
      <c r="L386" s="317"/>
      <c r="M386" s="312"/>
    </row>
    <row r="387" spans="1:13" ht="12.75">
      <c r="A387" s="308"/>
      <c r="B387" s="316"/>
      <c r="C387" s="316"/>
      <c r="D387" s="316"/>
      <c r="E387" s="314"/>
      <c r="F387" s="314"/>
      <c r="G387" s="314"/>
      <c r="H387" s="317"/>
      <c r="I387" s="317"/>
      <c r="J387" s="317"/>
      <c r="K387" s="317"/>
      <c r="L387" s="317"/>
      <c r="M387" s="312"/>
    </row>
    <row r="388" spans="1:13" ht="12.75">
      <c r="A388" s="308"/>
      <c r="B388" s="316"/>
      <c r="C388" s="316"/>
      <c r="D388" s="316"/>
      <c r="E388" s="314"/>
      <c r="F388" s="314"/>
      <c r="G388" s="314"/>
      <c r="H388" s="317"/>
      <c r="I388" s="317"/>
      <c r="J388" s="317"/>
      <c r="K388" s="317"/>
      <c r="L388" s="317"/>
      <c r="M388" s="312"/>
    </row>
    <row r="389" spans="1:13" ht="12.75">
      <c r="A389" s="308"/>
      <c r="B389" s="316"/>
      <c r="C389" s="316"/>
      <c r="D389" s="316"/>
      <c r="E389" s="314"/>
      <c r="F389" s="314"/>
      <c r="G389" s="314"/>
      <c r="H389" s="317"/>
      <c r="I389" s="317"/>
      <c r="J389" s="317"/>
      <c r="K389" s="317"/>
      <c r="L389" s="317"/>
      <c r="M389" s="312"/>
    </row>
    <row r="390" spans="1:13" ht="12.75">
      <c r="A390" s="308"/>
      <c r="B390" s="316"/>
      <c r="C390" s="316"/>
      <c r="D390" s="316"/>
      <c r="E390" s="314"/>
      <c r="F390" s="314"/>
      <c r="G390" s="314"/>
      <c r="H390" s="317"/>
      <c r="I390" s="317"/>
      <c r="J390" s="317"/>
      <c r="K390" s="317"/>
      <c r="L390" s="317"/>
      <c r="M390" s="312"/>
    </row>
    <row r="391" spans="1:13" ht="12.75">
      <c r="A391" s="308"/>
      <c r="B391" s="316"/>
      <c r="C391" s="316"/>
      <c r="D391" s="316"/>
      <c r="E391" s="314"/>
      <c r="F391" s="314"/>
      <c r="G391" s="314"/>
      <c r="H391" s="317"/>
      <c r="I391" s="317"/>
      <c r="J391" s="317"/>
      <c r="K391" s="317"/>
      <c r="L391" s="317"/>
      <c r="M391" s="312"/>
    </row>
    <row r="392" spans="1:13" ht="12.75">
      <c r="A392" s="308"/>
      <c r="B392" s="316"/>
      <c r="C392" s="316"/>
      <c r="D392" s="316"/>
      <c r="E392" s="314"/>
      <c r="F392" s="314"/>
      <c r="G392" s="314"/>
      <c r="H392" s="317"/>
      <c r="I392" s="317"/>
      <c r="J392" s="317"/>
      <c r="K392" s="317"/>
      <c r="L392" s="317"/>
      <c r="M392" s="312"/>
    </row>
    <row r="393" spans="1:13" ht="12.75">
      <c r="A393" s="308"/>
      <c r="B393" s="316"/>
      <c r="C393" s="316"/>
      <c r="D393" s="316"/>
      <c r="E393" s="314"/>
      <c r="F393" s="314"/>
      <c r="G393" s="314"/>
      <c r="H393" s="317"/>
      <c r="I393" s="317"/>
      <c r="J393" s="317"/>
      <c r="K393" s="317"/>
      <c r="L393" s="317"/>
      <c r="M393" s="312"/>
    </row>
    <row r="394" spans="1:13" ht="12.75">
      <c r="A394" s="308"/>
      <c r="B394" s="316"/>
      <c r="C394" s="316"/>
      <c r="D394" s="316"/>
      <c r="E394" s="314"/>
      <c r="F394" s="314"/>
      <c r="G394" s="314"/>
      <c r="H394" s="317"/>
      <c r="I394" s="317"/>
      <c r="J394" s="317"/>
      <c r="K394" s="317"/>
      <c r="L394" s="317"/>
      <c r="M394" s="312"/>
    </row>
    <row r="395" spans="1:13" ht="12.75">
      <c r="A395" s="308"/>
      <c r="B395" s="316"/>
      <c r="C395" s="316"/>
      <c r="D395" s="316"/>
      <c r="E395" s="314"/>
      <c r="F395" s="314"/>
      <c r="G395" s="314"/>
      <c r="H395" s="317"/>
      <c r="I395" s="317"/>
      <c r="J395" s="317"/>
      <c r="K395" s="317"/>
      <c r="L395" s="317"/>
      <c r="M395" s="312"/>
    </row>
    <row r="396" spans="1:13" ht="12.75">
      <c r="A396" s="308"/>
      <c r="B396" s="316"/>
      <c r="C396" s="316"/>
      <c r="D396" s="316"/>
      <c r="E396" s="314"/>
      <c r="F396" s="314"/>
      <c r="G396" s="314"/>
      <c r="H396" s="317"/>
      <c r="I396" s="317"/>
      <c r="J396" s="317"/>
      <c r="K396" s="317"/>
      <c r="L396" s="317"/>
      <c r="M396" s="312"/>
    </row>
    <row r="397" spans="1:13" ht="12.75">
      <c r="A397" s="308"/>
      <c r="B397" s="316"/>
      <c r="C397" s="316"/>
      <c r="D397" s="316"/>
      <c r="E397" s="314"/>
      <c r="F397" s="314"/>
      <c r="G397" s="314"/>
      <c r="H397" s="317"/>
      <c r="I397" s="317"/>
      <c r="J397" s="317"/>
      <c r="K397" s="317"/>
      <c r="L397" s="317"/>
      <c r="M397" s="312"/>
    </row>
    <row r="398" spans="1:13" ht="12.75">
      <c r="A398" s="308"/>
      <c r="B398" s="316"/>
      <c r="C398" s="316"/>
      <c r="D398" s="316"/>
      <c r="E398" s="314"/>
      <c r="F398" s="314"/>
      <c r="G398" s="314"/>
      <c r="H398" s="317"/>
      <c r="I398" s="317"/>
      <c r="J398" s="317"/>
      <c r="K398" s="317"/>
      <c r="L398" s="317"/>
      <c r="M398" s="312"/>
    </row>
    <row r="399" spans="1:13" ht="12.75">
      <c r="A399" s="308"/>
      <c r="B399" s="316"/>
      <c r="C399" s="316"/>
      <c r="D399" s="316"/>
      <c r="E399" s="314"/>
      <c r="F399" s="314"/>
      <c r="G399" s="314"/>
      <c r="H399" s="317"/>
      <c r="I399" s="317"/>
      <c r="J399" s="317"/>
      <c r="K399" s="317"/>
      <c r="L399" s="317"/>
      <c r="M399" s="312"/>
    </row>
    <row r="400" spans="1:13" ht="12.75">
      <c r="A400" s="308"/>
      <c r="B400" s="316"/>
      <c r="C400" s="316"/>
      <c r="D400" s="316"/>
      <c r="E400" s="314"/>
      <c r="F400" s="314"/>
      <c r="G400" s="314"/>
      <c r="H400" s="317"/>
      <c r="I400" s="317"/>
      <c r="J400" s="317"/>
      <c r="K400" s="317"/>
      <c r="L400" s="317"/>
      <c r="M400" s="312"/>
    </row>
    <row r="401" spans="1:13" ht="12.75">
      <c r="A401" s="308"/>
      <c r="B401" s="316"/>
      <c r="C401" s="316"/>
      <c r="D401" s="316"/>
      <c r="E401" s="314"/>
      <c r="F401" s="314"/>
      <c r="G401" s="314"/>
      <c r="H401" s="317"/>
      <c r="I401" s="317"/>
      <c r="J401" s="317"/>
      <c r="K401" s="317"/>
      <c r="L401" s="317"/>
      <c r="M401" s="312"/>
    </row>
    <row r="402" spans="1:13" ht="12.75">
      <c r="A402" s="308"/>
      <c r="B402" s="316"/>
      <c r="C402" s="316"/>
      <c r="D402" s="316"/>
      <c r="E402" s="314"/>
      <c r="F402" s="314"/>
      <c r="G402" s="314"/>
      <c r="H402" s="317"/>
      <c r="I402" s="317"/>
      <c r="J402" s="317"/>
      <c r="K402" s="317"/>
      <c r="L402" s="317"/>
      <c r="M402" s="312"/>
    </row>
    <row r="403" spans="1:13" ht="12.75">
      <c r="A403" s="308"/>
      <c r="B403" s="316"/>
      <c r="C403" s="316"/>
      <c r="D403" s="316"/>
      <c r="E403" s="314"/>
      <c r="F403" s="314"/>
      <c r="G403" s="314"/>
      <c r="H403" s="317"/>
      <c r="I403" s="317"/>
      <c r="J403" s="317"/>
      <c r="K403" s="317"/>
      <c r="L403" s="317"/>
      <c r="M403" s="312"/>
    </row>
    <row r="404" spans="1:13" ht="12.75">
      <c r="A404" s="308"/>
      <c r="B404" s="316"/>
      <c r="C404" s="316"/>
      <c r="D404" s="316"/>
      <c r="E404" s="314"/>
      <c r="F404" s="314"/>
      <c r="G404" s="314"/>
      <c r="H404" s="317"/>
      <c r="I404" s="317"/>
      <c r="J404" s="317"/>
      <c r="K404" s="317"/>
      <c r="L404" s="317"/>
      <c r="M404" s="312"/>
    </row>
    <row r="405" spans="1:13" ht="12.75">
      <c r="A405" s="308"/>
      <c r="B405" s="316"/>
      <c r="C405" s="316"/>
      <c r="D405" s="316"/>
      <c r="E405" s="314"/>
      <c r="F405" s="314"/>
      <c r="G405" s="314"/>
      <c r="H405" s="317"/>
      <c r="I405" s="317"/>
      <c r="J405" s="317"/>
      <c r="K405" s="317"/>
      <c r="L405" s="317"/>
      <c r="M405" s="312"/>
    </row>
    <row r="406" spans="1:13" ht="12.75">
      <c r="A406" s="308"/>
      <c r="B406" s="316"/>
      <c r="C406" s="316"/>
      <c r="D406" s="316"/>
      <c r="E406" s="314"/>
      <c r="F406" s="314"/>
      <c r="G406" s="314"/>
      <c r="H406" s="317"/>
      <c r="I406" s="317"/>
      <c r="J406" s="317"/>
      <c r="K406" s="317"/>
      <c r="L406" s="317"/>
      <c r="M406" s="312"/>
    </row>
    <row r="407" spans="1:13" ht="12.75">
      <c r="A407" s="308"/>
      <c r="B407" s="316"/>
      <c r="C407" s="316"/>
      <c r="D407" s="316"/>
      <c r="E407" s="314"/>
      <c r="F407" s="314"/>
      <c r="G407" s="314"/>
      <c r="H407" s="317"/>
      <c r="I407" s="317"/>
      <c r="J407" s="317"/>
      <c r="K407" s="317"/>
      <c r="L407" s="317"/>
      <c r="M407" s="312"/>
    </row>
    <row r="408" spans="1:13" ht="12.75">
      <c r="A408" s="308"/>
      <c r="B408" s="316"/>
      <c r="C408" s="316"/>
      <c r="D408" s="316"/>
      <c r="E408" s="314"/>
      <c r="F408" s="314"/>
      <c r="G408" s="314"/>
      <c r="H408" s="317"/>
      <c r="I408" s="317"/>
      <c r="J408" s="317"/>
      <c r="K408" s="317"/>
      <c r="L408" s="317"/>
      <c r="M408" s="312"/>
    </row>
    <row r="409" spans="1:13" ht="12.75">
      <c r="A409" s="308"/>
      <c r="B409" s="316"/>
      <c r="C409" s="316"/>
      <c r="D409" s="316"/>
      <c r="E409" s="314"/>
      <c r="F409" s="314"/>
      <c r="G409" s="314"/>
      <c r="H409" s="317"/>
      <c r="I409" s="317"/>
      <c r="J409" s="317"/>
      <c r="K409" s="317"/>
      <c r="L409" s="317"/>
      <c r="M409" s="312"/>
    </row>
    <row r="410" spans="1:13" ht="12.75">
      <c r="A410" s="308"/>
      <c r="B410" s="316"/>
      <c r="C410" s="316"/>
      <c r="D410" s="316"/>
      <c r="E410" s="314"/>
      <c r="F410" s="314"/>
      <c r="G410" s="314"/>
      <c r="H410" s="317"/>
      <c r="I410" s="317"/>
      <c r="J410" s="317"/>
      <c r="K410" s="317"/>
      <c r="L410" s="317"/>
      <c r="M410" s="312"/>
    </row>
    <row r="411" spans="1:13" ht="12.75">
      <c r="A411" s="308"/>
      <c r="B411" s="316"/>
      <c r="C411" s="316"/>
      <c r="D411" s="316"/>
      <c r="E411" s="314"/>
      <c r="F411" s="314"/>
      <c r="G411" s="314"/>
      <c r="H411" s="317"/>
      <c r="I411" s="317"/>
      <c r="J411" s="317"/>
      <c r="K411" s="317"/>
      <c r="L411" s="317"/>
      <c r="M411" s="312"/>
    </row>
    <row r="412" spans="1:13" ht="12.75">
      <c r="A412" s="308"/>
      <c r="B412" s="316"/>
      <c r="C412" s="316"/>
      <c r="D412" s="316"/>
      <c r="E412" s="314"/>
      <c r="F412" s="314"/>
      <c r="G412" s="314"/>
      <c r="H412" s="317"/>
      <c r="I412" s="317"/>
      <c r="J412" s="317"/>
      <c r="K412" s="317"/>
      <c r="L412" s="317"/>
      <c r="M412" s="312"/>
    </row>
    <row r="413" spans="1:13" ht="12.75">
      <c r="A413" s="308"/>
      <c r="B413" s="316"/>
      <c r="C413" s="316"/>
      <c r="D413" s="316"/>
      <c r="E413" s="314"/>
      <c r="F413" s="314"/>
      <c r="G413" s="314"/>
      <c r="H413" s="317"/>
      <c r="I413" s="317"/>
      <c r="J413" s="317"/>
      <c r="K413" s="317"/>
      <c r="L413" s="317"/>
      <c r="M413" s="312"/>
    </row>
    <row r="414" spans="1:13" ht="12.75">
      <c r="A414" s="308"/>
      <c r="B414" s="316"/>
      <c r="C414" s="316"/>
      <c r="D414" s="316"/>
      <c r="E414" s="314"/>
      <c r="F414" s="314"/>
      <c r="G414" s="314"/>
      <c r="H414" s="317"/>
      <c r="I414" s="317"/>
      <c r="J414" s="317"/>
      <c r="K414" s="317"/>
      <c r="L414" s="317"/>
      <c r="M414" s="312"/>
    </row>
    <row r="415" spans="1:13" ht="12.75">
      <c r="A415" s="308"/>
      <c r="B415" s="316"/>
      <c r="C415" s="316"/>
      <c r="D415" s="316"/>
      <c r="E415" s="314"/>
      <c r="F415" s="314"/>
      <c r="G415" s="314"/>
      <c r="H415" s="317"/>
      <c r="I415" s="317"/>
      <c r="J415" s="317"/>
      <c r="K415" s="317"/>
      <c r="L415" s="317"/>
      <c r="M415" s="312"/>
    </row>
    <row r="416" spans="1:13" ht="12.75">
      <c r="A416" s="308"/>
      <c r="B416" s="316"/>
      <c r="C416" s="316"/>
      <c r="D416" s="316"/>
      <c r="E416" s="314"/>
      <c r="F416" s="314"/>
      <c r="G416" s="314"/>
      <c r="H416" s="317"/>
      <c r="I416" s="317"/>
      <c r="J416" s="317"/>
      <c r="K416" s="317"/>
      <c r="L416" s="317"/>
      <c r="M416" s="312"/>
    </row>
    <row r="417" spans="1:13" ht="12.75">
      <c r="A417" s="308"/>
      <c r="B417" s="316"/>
      <c r="C417" s="316"/>
      <c r="D417" s="316"/>
      <c r="E417" s="314"/>
      <c r="F417" s="314"/>
      <c r="G417" s="314"/>
      <c r="H417" s="317"/>
      <c r="I417" s="317"/>
      <c r="J417" s="317"/>
      <c r="K417" s="317"/>
      <c r="L417" s="317"/>
      <c r="M417" s="312"/>
    </row>
    <row r="418" spans="1:13" ht="12.75">
      <c r="A418" s="308"/>
      <c r="B418" s="316"/>
      <c r="C418" s="316"/>
      <c r="D418" s="316"/>
      <c r="E418" s="314"/>
      <c r="F418" s="314"/>
      <c r="G418" s="314"/>
      <c r="H418" s="317"/>
      <c r="I418" s="317"/>
      <c r="J418" s="317"/>
      <c r="K418" s="317"/>
      <c r="L418" s="317"/>
      <c r="M418" s="312"/>
    </row>
    <row r="419" spans="1:13" ht="12.75">
      <c r="A419" s="308"/>
      <c r="B419" s="316"/>
      <c r="C419" s="316"/>
      <c r="D419" s="316"/>
      <c r="E419" s="314"/>
      <c r="F419" s="314"/>
      <c r="G419" s="314"/>
      <c r="H419" s="317"/>
      <c r="I419" s="317"/>
      <c r="J419" s="317"/>
      <c r="K419" s="317"/>
      <c r="L419" s="317"/>
      <c r="M419" s="312"/>
    </row>
    <row r="420" spans="1:13" ht="12.75">
      <c r="A420" s="308"/>
      <c r="B420" s="316"/>
      <c r="C420" s="316"/>
      <c r="D420" s="316"/>
      <c r="E420" s="314"/>
      <c r="F420" s="314"/>
      <c r="G420" s="314"/>
      <c r="H420" s="317"/>
      <c r="I420" s="317"/>
      <c r="J420" s="317"/>
      <c r="K420" s="317"/>
      <c r="L420" s="317"/>
      <c r="M420" s="312"/>
    </row>
    <row r="421" spans="1:13" ht="12.75">
      <c r="A421" s="308"/>
      <c r="B421" s="316"/>
      <c r="C421" s="316"/>
      <c r="D421" s="316"/>
      <c r="E421" s="314"/>
      <c r="F421" s="314"/>
      <c r="G421" s="314"/>
      <c r="H421" s="317"/>
      <c r="I421" s="317"/>
      <c r="J421" s="317"/>
      <c r="K421" s="317"/>
      <c r="L421" s="317"/>
      <c r="M421" s="312"/>
    </row>
    <row r="422" spans="1:13" ht="12.75">
      <c r="A422" s="308"/>
      <c r="B422" s="316"/>
      <c r="C422" s="316"/>
      <c r="D422" s="316"/>
      <c r="E422" s="314"/>
      <c r="F422" s="314"/>
      <c r="G422" s="314"/>
      <c r="H422" s="317"/>
      <c r="I422" s="317"/>
      <c r="J422" s="317"/>
      <c r="K422" s="317"/>
      <c r="L422" s="317"/>
      <c r="M422" s="312"/>
    </row>
    <row r="423" spans="1:13" ht="199.5" customHeight="1">
      <c r="A423" s="308"/>
      <c r="B423" s="316"/>
      <c r="C423" s="316"/>
      <c r="D423" s="316"/>
      <c r="E423" s="314"/>
      <c r="F423" s="314"/>
      <c r="G423" s="314"/>
      <c r="H423" s="317"/>
      <c r="I423" s="317"/>
      <c r="J423" s="317"/>
      <c r="K423" s="317"/>
      <c r="L423" s="317"/>
      <c r="M423" s="312"/>
    </row>
    <row r="424" spans="1:13" ht="12.75">
      <c r="A424" s="1"/>
      <c r="B424" s="306"/>
      <c r="C424" s="306"/>
      <c r="D424" s="306"/>
      <c r="E424" s="306"/>
      <c r="F424" s="306"/>
      <c r="G424" s="306"/>
      <c r="H424" s="306"/>
      <c r="I424" s="306"/>
      <c r="J424" s="306"/>
      <c r="K424" s="306"/>
      <c r="L424" s="306"/>
      <c r="M424" s="1"/>
    </row>
    <row r="425" spans="1:13" ht="12.75">
      <c r="A425" s="1"/>
      <c r="B425" s="306"/>
      <c r="C425" s="306"/>
      <c r="D425" s="306"/>
      <c r="E425" s="306"/>
      <c r="F425" s="306"/>
      <c r="G425" s="306"/>
      <c r="H425" s="306"/>
      <c r="I425" s="306"/>
      <c r="J425" s="306"/>
      <c r="K425" s="306"/>
      <c r="L425" s="306"/>
      <c r="M425" s="1"/>
    </row>
    <row r="426" spans="1:13" ht="12.75">
      <c r="A426" s="283" t="s">
        <v>241</v>
      </c>
      <c r="B426" s="283"/>
      <c r="C426" s="283"/>
      <c r="D426" s="283"/>
      <c r="E426" s="283"/>
      <c r="F426" s="283"/>
      <c r="G426" s="283"/>
      <c r="H426" s="283"/>
      <c r="I426" s="283"/>
      <c r="J426" s="283"/>
      <c r="K426" s="283"/>
      <c r="L426" s="283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265" t="s">
        <v>212</v>
      </c>
      <c r="B428" s="1" t="str">
        <f>'5 Uwagi organizacyjne'!$C$6&amp;" "&amp;'5 Uwagi organizacyjne'!$E$6</f>
        <v>K/ </v>
      </c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298" t="s">
        <v>231</v>
      </c>
      <c r="B429" s="309" t="s">
        <v>242</v>
      </c>
      <c r="C429" s="309"/>
      <c r="D429" s="309"/>
      <c r="E429" s="310" t="s">
        <v>243</v>
      </c>
      <c r="F429" s="310"/>
      <c r="G429" s="310"/>
      <c r="H429" s="310" t="s">
        <v>244</v>
      </c>
      <c r="I429" s="310"/>
      <c r="J429" s="310"/>
      <c r="K429" s="310"/>
      <c r="L429" s="311"/>
      <c r="M429" s="312"/>
    </row>
    <row r="430" spans="1:13" ht="12.75">
      <c r="A430" s="308"/>
      <c r="B430" s="319"/>
      <c r="C430" s="319"/>
      <c r="D430" s="319"/>
      <c r="E430" s="314"/>
      <c r="F430" s="314"/>
      <c r="G430" s="314"/>
      <c r="H430" s="317"/>
      <c r="I430" s="317"/>
      <c r="J430" s="317"/>
      <c r="K430" s="317"/>
      <c r="L430" s="317"/>
      <c r="M430" s="312"/>
    </row>
    <row r="431" spans="1:13" ht="12.75">
      <c r="A431" s="308"/>
      <c r="B431" s="319"/>
      <c r="C431" s="319"/>
      <c r="D431" s="319"/>
      <c r="E431" s="314"/>
      <c r="F431" s="314"/>
      <c r="G431" s="314"/>
      <c r="H431" s="317"/>
      <c r="I431" s="317"/>
      <c r="J431" s="317"/>
      <c r="K431" s="317"/>
      <c r="L431" s="317"/>
      <c r="M431" s="312"/>
    </row>
    <row r="432" spans="1:13" ht="12.75">
      <c r="A432" s="308"/>
      <c r="B432" s="319"/>
      <c r="C432" s="319"/>
      <c r="D432" s="319"/>
      <c r="E432" s="314"/>
      <c r="F432" s="314"/>
      <c r="G432" s="314"/>
      <c r="H432" s="317"/>
      <c r="I432" s="317"/>
      <c r="J432" s="317"/>
      <c r="K432" s="317"/>
      <c r="L432" s="317"/>
      <c r="M432" s="312"/>
    </row>
    <row r="433" spans="1:13" ht="12.75">
      <c r="A433" s="308"/>
      <c r="B433" s="319"/>
      <c r="C433" s="319"/>
      <c r="D433" s="319"/>
      <c r="E433" s="314"/>
      <c r="F433" s="314"/>
      <c r="G433" s="314"/>
      <c r="H433" s="317"/>
      <c r="I433" s="317"/>
      <c r="J433" s="317"/>
      <c r="K433" s="317"/>
      <c r="L433" s="317"/>
      <c r="M433" s="312"/>
    </row>
    <row r="434" spans="1:13" ht="12.75">
      <c r="A434" s="308"/>
      <c r="B434" s="319"/>
      <c r="C434" s="319"/>
      <c r="D434" s="319"/>
      <c r="E434" s="314"/>
      <c r="F434" s="314"/>
      <c r="G434" s="314"/>
      <c r="H434" s="317"/>
      <c r="I434" s="317"/>
      <c r="J434" s="317"/>
      <c r="K434" s="317"/>
      <c r="L434" s="317"/>
      <c r="M434" s="312"/>
    </row>
    <row r="435" spans="1:13" ht="12.75">
      <c r="A435" s="308"/>
      <c r="B435" s="319"/>
      <c r="C435" s="319"/>
      <c r="D435" s="319"/>
      <c r="E435" s="314"/>
      <c r="F435" s="314"/>
      <c r="G435" s="314"/>
      <c r="H435" s="317"/>
      <c r="I435" s="317"/>
      <c r="J435" s="317"/>
      <c r="K435" s="317"/>
      <c r="L435" s="317"/>
      <c r="M435" s="312"/>
    </row>
    <row r="436" spans="1:13" ht="201.75" customHeight="1">
      <c r="A436" s="308"/>
      <c r="B436" s="319"/>
      <c r="C436" s="319"/>
      <c r="D436" s="319"/>
      <c r="E436" s="314"/>
      <c r="F436" s="314"/>
      <c r="G436" s="314"/>
      <c r="H436" s="317"/>
      <c r="I436" s="317"/>
      <c r="J436" s="317"/>
      <c r="K436" s="317"/>
      <c r="L436" s="317"/>
      <c r="M436" s="312"/>
    </row>
    <row r="437" spans="1:13" ht="12.75">
      <c r="A437" s="308"/>
      <c r="B437" s="316"/>
      <c r="C437" s="316"/>
      <c r="D437" s="316"/>
      <c r="E437" s="314"/>
      <c r="F437" s="314"/>
      <c r="G437" s="314"/>
      <c r="H437" s="317"/>
      <c r="I437" s="317"/>
      <c r="J437" s="317"/>
      <c r="K437" s="317"/>
      <c r="L437" s="317"/>
      <c r="M437" s="312"/>
    </row>
    <row r="438" spans="1:13" ht="12.75">
      <c r="A438" s="308"/>
      <c r="B438" s="316"/>
      <c r="C438" s="316"/>
      <c r="D438" s="316"/>
      <c r="E438" s="314"/>
      <c r="F438" s="314"/>
      <c r="G438" s="314"/>
      <c r="H438" s="317"/>
      <c r="I438" s="317"/>
      <c r="J438" s="317"/>
      <c r="K438" s="317"/>
      <c r="L438" s="317"/>
      <c r="M438" s="312"/>
    </row>
    <row r="439" spans="1:13" ht="12.75">
      <c r="A439" s="308"/>
      <c r="B439" s="316"/>
      <c r="C439" s="316"/>
      <c r="D439" s="316"/>
      <c r="E439" s="314"/>
      <c r="F439" s="314"/>
      <c r="G439" s="314"/>
      <c r="H439" s="317"/>
      <c r="I439" s="317"/>
      <c r="J439" s="317"/>
      <c r="K439" s="317"/>
      <c r="L439" s="317"/>
      <c r="M439" s="312"/>
    </row>
    <row r="440" spans="1:13" ht="12.75">
      <c r="A440" s="308"/>
      <c r="B440" s="316"/>
      <c r="C440" s="316"/>
      <c r="D440" s="316"/>
      <c r="E440" s="314"/>
      <c r="F440" s="314"/>
      <c r="G440" s="314"/>
      <c r="H440" s="317"/>
      <c r="I440" s="317"/>
      <c r="J440" s="317"/>
      <c r="K440" s="317"/>
      <c r="L440" s="317"/>
      <c r="M440" s="312"/>
    </row>
    <row r="441" spans="1:13" ht="12.75">
      <c r="A441" s="308"/>
      <c r="B441" s="316"/>
      <c r="C441" s="316"/>
      <c r="D441" s="316"/>
      <c r="E441" s="314"/>
      <c r="F441" s="314"/>
      <c r="G441" s="314"/>
      <c r="H441" s="317"/>
      <c r="I441" s="317"/>
      <c r="J441" s="317"/>
      <c r="K441" s="317"/>
      <c r="L441" s="317"/>
      <c r="M441" s="312"/>
    </row>
    <row r="442" spans="1:13" ht="12.75">
      <c r="A442" s="308"/>
      <c r="B442" s="316"/>
      <c r="C442" s="316"/>
      <c r="D442" s="316"/>
      <c r="E442" s="314"/>
      <c r="F442" s="314"/>
      <c r="G442" s="314"/>
      <c r="H442" s="317"/>
      <c r="I442" s="317"/>
      <c r="J442" s="317"/>
      <c r="K442" s="317"/>
      <c r="L442" s="317"/>
      <c r="M442" s="312"/>
    </row>
    <row r="443" spans="1:13" ht="12.75">
      <c r="A443" s="308"/>
      <c r="B443" s="316"/>
      <c r="C443" s="316"/>
      <c r="D443" s="316"/>
      <c r="E443" s="314"/>
      <c r="F443" s="314"/>
      <c r="G443" s="314"/>
      <c r="H443" s="317"/>
      <c r="I443" s="317"/>
      <c r="J443" s="317"/>
      <c r="K443" s="317"/>
      <c r="L443" s="317"/>
      <c r="M443" s="312"/>
    </row>
    <row r="444" spans="1:13" ht="12.75">
      <c r="A444" s="308"/>
      <c r="B444" s="316"/>
      <c r="C444" s="316"/>
      <c r="D444" s="316"/>
      <c r="E444" s="314"/>
      <c r="F444" s="314"/>
      <c r="G444" s="314"/>
      <c r="H444" s="317"/>
      <c r="I444" s="317"/>
      <c r="J444" s="317"/>
      <c r="K444" s="317"/>
      <c r="L444" s="317"/>
      <c r="M444" s="312"/>
    </row>
    <row r="445" spans="1:13" ht="12.75">
      <c r="A445" s="308"/>
      <c r="B445" s="316"/>
      <c r="C445" s="316"/>
      <c r="D445" s="316"/>
      <c r="E445" s="314"/>
      <c r="F445" s="314"/>
      <c r="G445" s="314"/>
      <c r="H445" s="317"/>
      <c r="I445" s="317"/>
      <c r="J445" s="317"/>
      <c r="K445" s="317"/>
      <c r="L445" s="317"/>
      <c r="M445" s="312"/>
    </row>
    <row r="446" spans="1:13" ht="12.75">
      <c r="A446" s="308"/>
      <c r="B446" s="316"/>
      <c r="C446" s="316"/>
      <c r="D446" s="316"/>
      <c r="E446" s="314"/>
      <c r="F446" s="314"/>
      <c r="G446" s="314"/>
      <c r="H446" s="317"/>
      <c r="I446" s="317"/>
      <c r="J446" s="317"/>
      <c r="K446" s="317"/>
      <c r="L446" s="317"/>
      <c r="M446" s="312"/>
    </row>
    <row r="447" spans="1:13" ht="12.75">
      <c r="A447" s="308"/>
      <c r="B447" s="316"/>
      <c r="C447" s="316"/>
      <c r="D447" s="316"/>
      <c r="E447" s="314"/>
      <c r="F447" s="314"/>
      <c r="G447" s="314"/>
      <c r="H447" s="317"/>
      <c r="I447" s="317"/>
      <c r="J447" s="317"/>
      <c r="K447" s="317"/>
      <c r="L447" s="317"/>
      <c r="M447" s="312"/>
    </row>
    <row r="448" spans="1:13" ht="12.75">
      <c r="A448" s="308"/>
      <c r="B448" s="316"/>
      <c r="C448" s="316"/>
      <c r="D448" s="316"/>
      <c r="E448" s="314"/>
      <c r="F448" s="314"/>
      <c r="G448" s="314"/>
      <c r="H448" s="317"/>
      <c r="I448" s="317"/>
      <c r="J448" s="317"/>
      <c r="K448" s="317"/>
      <c r="L448" s="317"/>
      <c r="M448" s="312"/>
    </row>
    <row r="449" spans="1:13" ht="12.75">
      <c r="A449" s="308"/>
      <c r="B449" s="316"/>
      <c r="C449" s="316"/>
      <c r="D449" s="316"/>
      <c r="E449" s="314"/>
      <c r="F449" s="314"/>
      <c r="G449" s="314"/>
      <c r="H449" s="317"/>
      <c r="I449" s="317"/>
      <c r="J449" s="317"/>
      <c r="K449" s="317"/>
      <c r="L449" s="317"/>
      <c r="M449" s="312"/>
    </row>
    <row r="450" spans="1:13" ht="12.75">
      <c r="A450" s="308"/>
      <c r="B450" s="316"/>
      <c r="C450" s="316"/>
      <c r="D450" s="316"/>
      <c r="E450" s="314"/>
      <c r="F450" s="314"/>
      <c r="G450" s="314"/>
      <c r="H450" s="317"/>
      <c r="I450" s="317"/>
      <c r="J450" s="317"/>
      <c r="K450" s="317"/>
      <c r="L450" s="317"/>
      <c r="M450" s="312"/>
    </row>
    <row r="451" spans="1:13" ht="12.75">
      <c r="A451" s="308"/>
      <c r="B451" s="316"/>
      <c r="C451" s="316"/>
      <c r="D451" s="316"/>
      <c r="E451" s="314"/>
      <c r="F451" s="314"/>
      <c r="G451" s="314"/>
      <c r="H451" s="317"/>
      <c r="I451" s="317"/>
      <c r="J451" s="317"/>
      <c r="K451" s="317"/>
      <c r="L451" s="317"/>
      <c r="M451" s="312"/>
    </row>
    <row r="452" spans="1:13" ht="12.75">
      <c r="A452" s="308"/>
      <c r="B452" s="316"/>
      <c r="C452" s="316"/>
      <c r="D452" s="316"/>
      <c r="E452" s="314"/>
      <c r="F452" s="314"/>
      <c r="G452" s="314"/>
      <c r="H452" s="317"/>
      <c r="I452" s="317"/>
      <c r="J452" s="317"/>
      <c r="K452" s="317"/>
      <c r="L452" s="317"/>
      <c r="M452" s="312"/>
    </row>
    <row r="453" spans="1:13" ht="12.75">
      <c r="A453" s="308"/>
      <c r="B453" s="316"/>
      <c r="C453" s="316"/>
      <c r="D453" s="316"/>
      <c r="E453" s="314"/>
      <c r="F453" s="314"/>
      <c r="G453" s="314"/>
      <c r="H453" s="317"/>
      <c r="I453" s="317"/>
      <c r="J453" s="317"/>
      <c r="K453" s="317"/>
      <c r="L453" s="317"/>
      <c r="M453" s="312"/>
    </row>
    <row r="454" spans="1:13" ht="12.75">
      <c r="A454" s="308"/>
      <c r="B454" s="316"/>
      <c r="C454" s="316"/>
      <c r="D454" s="316"/>
      <c r="E454" s="314"/>
      <c r="F454" s="314"/>
      <c r="G454" s="314"/>
      <c r="H454" s="317"/>
      <c r="I454" s="317"/>
      <c r="J454" s="317"/>
      <c r="K454" s="317"/>
      <c r="L454" s="317"/>
      <c r="M454" s="312"/>
    </row>
    <row r="455" spans="1:13" ht="12.75">
      <c r="A455" s="308"/>
      <c r="B455" s="316"/>
      <c r="C455" s="316"/>
      <c r="D455" s="316"/>
      <c r="E455" s="314"/>
      <c r="F455" s="314"/>
      <c r="G455" s="314"/>
      <c r="H455" s="317"/>
      <c r="I455" s="317"/>
      <c r="J455" s="317"/>
      <c r="K455" s="317"/>
      <c r="L455" s="317"/>
      <c r="M455" s="312"/>
    </row>
    <row r="456" spans="1:13" ht="12.75">
      <c r="A456" s="308"/>
      <c r="B456" s="316"/>
      <c r="C456" s="316"/>
      <c r="D456" s="316"/>
      <c r="E456" s="314"/>
      <c r="F456" s="314"/>
      <c r="G456" s="314"/>
      <c r="H456" s="317"/>
      <c r="I456" s="317"/>
      <c r="J456" s="317"/>
      <c r="K456" s="317"/>
      <c r="L456" s="317"/>
      <c r="M456" s="312"/>
    </row>
    <row r="457" spans="1:13" ht="12.75">
      <c r="A457" s="308"/>
      <c r="B457" s="316"/>
      <c r="C457" s="316"/>
      <c r="D457" s="316"/>
      <c r="E457" s="314"/>
      <c r="F457" s="314"/>
      <c r="G457" s="314"/>
      <c r="H457" s="317"/>
      <c r="I457" s="317"/>
      <c r="J457" s="317"/>
      <c r="K457" s="317"/>
      <c r="L457" s="317"/>
      <c r="M457" s="312"/>
    </row>
    <row r="458" spans="1:13" ht="12.75">
      <c r="A458" s="308"/>
      <c r="B458" s="316"/>
      <c r="C458" s="316"/>
      <c r="D458" s="316"/>
      <c r="E458" s="314"/>
      <c r="F458" s="314"/>
      <c r="G458" s="314"/>
      <c r="H458" s="317"/>
      <c r="I458" s="317"/>
      <c r="J458" s="317"/>
      <c r="K458" s="317"/>
      <c r="L458" s="317"/>
      <c r="M458" s="312"/>
    </row>
    <row r="459" spans="1:13" ht="12.75">
      <c r="A459" s="308"/>
      <c r="B459" s="316"/>
      <c r="C459" s="316"/>
      <c r="D459" s="316"/>
      <c r="E459" s="314"/>
      <c r="F459" s="314"/>
      <c r="G459" s="314"/>
      <c r="H459" s="317"/>
      <c r="I459" s="317"/>
      <c r="J459" s="317"/>
      <c r="K459" s="317"/>
      <c r="L459" s="317"/>
      <c r="M459" s="312"/>
    </row>
    <row r="460" spans="1:13" ht="12.75">
      <c r="A460" s="308"/>
      <c r="B460" s="316"/>
      <c r="C460" s="316"/>
      <c r="D460" s="316"/>
      <c r="E460" s="314"/>
      <c r="F460" s="314"/>
      <c r="G460" s="314"/>
      <c r="H460" s="317"/>
      <c r="I460" s="317"/>
      <c r="J460" s="317"/>
      <c r="K460" s="317"/>
      <c r="L460" s="317"/>
      <c r="M460" s="312"/>
    </row>
    <row r="461" spans="1:13" ht="12.75">
      <c r="A461" s="308"/>
      <c r="B461" s="316"/>
      <c r="C461" s="316"/>
      <c r="D461" s="316"/>
      <c r="E461" s="314"/>
      <c r="F461" s="314"/>
      <c r="G461" s="314"/>
      <c r="H461" s="317"/>
      <c r="I461" s="317"/>
      <c r="J461" s="317"/>
      <c r="K461" s="317"/>
      <c r="L461" s="317"/>
      <c r="M461" s="312"/>
    </row>
    <row r="462" spans="1:13" ht="12.75">
      <c r="A462" s="308"/>
      <c r="B462" s="316"/>
      <c r="C462" s="316"/>
      <c r="D462" s="316"/>
      <c r="E462" s="314"/>
      <c r="F462" s="314"/>
      <c r="G462" s="314"/>
      <c r="H462" s="317"/>
      <c r="I462" s="317"/>
      <c r="J462" s="317"/>
      <c r="K462" s="317"/>
      <c r="L462" s="317"/>
      <c r="M462" s="312"/>
    </row>
    <row r="463" spans="1:13" ht="12.75">
      <c r="A463" s="308"/>
      <c r="B463" s="316"/>
      <c r="C463" s="316"/>
      <c r="D463" s="316"/>
      <c r="E463" s="314"/>
      <c r="F463" s="314"/>
      <c r="G463" s="314"/>
      <c r="H463" s="317"/>
      <c r="I463" s="317"/>
      <c r="J463" s="317"/>
      <c r="K463" s="317"/>
      <c r="L463" s="317"/>
      <c r="M463" s="312"/>
    </row>
    <row r="464" spans="1:13" ht="12.75">
      <c r="A464" s="308"/>
      <c r="B464" s="316"/>
      <c r="C464" s="316"/>
      <c r="D464" s="316"/>
      <c r="E464" s="314"/>
      <c r="F464" s="314"/>
      <c r="G464" s="314"/>
      <c r="H464" s="317"/>
      <c r="I464" s="317"/>
      <c r="J464" s="317"/>
      <c r="K464" s="317"/>
      <c r="L464" s="317"/>
      <c r="M464" s="312"/>
    </row>
    <row r="465" spans="1:13" ht="12.75">
      <c r="A465" s="308"/>
      <c r="B465" s="316"/>
      <c r="C465" s="316"/>
      <c r="D465" s="316"/>
      <c r="E465" s="314"/>
      <c r="F465" s="314"/>
      <c r="G465" s="314"/>
      <c r="H465" s="317"/>
      <c r="I465" s="317"/>
      <c r="J465" s="317"/>
      <c r="K465" s="317"/>
      <c r="L465" s="317"/>
      <c r="M465" s="312"/>
    </row>
    <row r="466" spans="1:13" ht="12.75">
      <c r="A466" s="308"/>
      <c r="B466" s="316"/>
      <c r="C466" s="316"/>
      <c r="D466" s="316"/>
      <c r="E466" s="314"/>
      <c r="F466" s="314"/>
      <c r="G466" s="314"/>
      <c r="H466" s="317"/>
      <c r="I466" s="317"/>
      <c r="J466" s="317"/>
      <c r="K466" s="317"/>
      <c r="L466" s="317"/>
      <c r="M466" s="312"/>
    </row>
    <row r="467" spans="1:13" ht="12.75">
      <c r="A467" s="308"/>
      <c r="B467" s="316"/>
      <c r="C467" s="316"/>
      <c r="D467" s="316"/>
      <c r="E467" s="314"/>
      <c r="F467" s="314"/>
      <c r="G467" s="314"/>
      <c r="H467" s="317"/>
      <c r="I467" s="317"/>
      <c r="J467" s="317"/>
      <c r="K467" s="317"/>
      <c r="L467" s="317"/>
      <c r="M467" s="312"/>
    </row>
    <row r="468" spans="1:13" ht="12.75">
      <c r="A468" s="308"/>
      <c r="B468" s="316"/>
      <c r="C468" s="316"/>
      <c r="D468" s="316"/>
      <c r="E468" s="314"/>
      <c r="F468" s="314"/>
      <c r="G468" s="314"/>
      <c r="H468" s="317"/>
      <c r="I468" s="317"/>
      <c r="J468" s="317"/>
      <c r="K468" s="317"/>
      <c r="L468" s="317"/>
      <c r="M468" s="312"/>
    </row>
    <row r="469" spans="1:13" ht="12.75">
      <c r="A469" s="308"/>
      <c r="B469" s="316"/>
      <c r="C469" s="316"/>
      <c r="D469" s="316"/>
      <c r="E469" s="314"/>
      <c r="F469" s="314"/>
      <c r="G469" s="314"/>
      <c r="H469" s="317"/>
      <c r="I469" s="317"/>
      <c r="J469" s="317"/>
      <c r="K469" s="317"/>
      <c r="L469" s="317"/>
      <c r="M469" s="312"/>
    </row>
    <row r="470" spans="1:13" ht="12.75">
      <c r="A470" s="308"/>
      <c r="B470" s="316"/>
      <c r="C470" s="316"/>
      <c r="D470" s="316"/>
      <c r="E470" s="314"/>
      <c r="F470" s="314"/>
      <c r="G470" s="314"/>
      <c r="H470" s="317"/>
      <c r="I470" s="317"/>
      <c r="J470" s="317"/>
      <c r="K470" s="317"/>
      <c r="L470" s="317"/>
      <c r="M470" s="312"/>
    </row>
    <row r="471" spans="1:13" ht="12.75">
      <c r="A471" s="308"/>
      <c r="B471" s="316"/>
      <c r="C471" s="316"/>
      <c r="D471" s="316"/>
      <c r="E471" s="314"/>
      <c r="F471" s="314"/>
      <c r="G471" s="314"/>
      <c r="H471" s="317"/>
      <c r="I471" s="317"/>
      <c r="J471" s="317"/>
      <c r="K471" s="317"/>
      <c r="L471" s="317"/>
      <c r="M471" s="312"/>
    </row>
    <row r="472" spans="1:13" ht="12.75">
      <c r="A472" s="308"/>
      <c r="B472" s="316"/>
      <c r="C472" s="316"/>
      <c r="D472" s="316"/>
      <c r="E472" s="314"/>
      <c r="F472" s="314"/>
      <c r="G472" s="314"/>
      <c r="H472" s="317"/>
      <c r="I472" s="317"/>
      <c r="J472" s="317"/>
      <c r="K472" s="317"/>
      <c r="L472" s="317"/>
      <c r="M472" s="312"/>
    </row>
    <row r="473" spans="1:13" ht="12.75">
      <c r="A473" s="308"/>
      <c r="B473" s="316"/>
      <c r="C473" s="316"/>
      <c r="D473" s="316"/>
      <c r="E473" s="314"/>
      <c r="F473" s="314"/>
      <c r="G473" s="314"/>
      <c r="H473" s="317"/>
      <c r="I473" s="317"/>
      <c r="J473" s="317"/>
      <c r="K473" s="317"/>
      <c r="L473" s="317"/>
      <c r="M473" s="312"/>
    </row>
    <row r="474" spans="1:13" ht="12.75">
      <c r="A474" s="308"/>
      <c r="B474" s="316"/>
      <c r="C474" s="316"/>
      <c r="D474" s="316"/>
      <c r="E474" s="314"/>
      <c r="F474" s="314"/>
      <c r="G474" s="314"/>
      <c r="H474" s="317"/>
      <c r="I474" s="317"/>
      <c r="J474" s="317"/>
      <c r="K474" s="317"/>
      <c r="L474" s="317"/>
      <c r="M474" s="312"/>
    </row>
    <row r="475" spans="1:13" ht="12.75">
      <c r="A475" s="308"/>
      <c r="B475" s="316"/>
      <c r="C475" s="316"/>
      <c r="D475" s="316"/>
      <c r="E475" s="314"/>
      <c r="F475" s="314"/>
      <c r="G475" s="314"/>
      <c r="H475" s="317"/>
      <c r="I475" s="317"/>
      <c r="J475" s="317"/>
      <c r="K475" s="317"/>
      <c r="L475" s="317"/>
      <c r="M475" s="312"/>
    </row>
    <row r="476" spans="1:13" ht="12.75">
      <c r="A476" s="308"/>
      <c r="B476" s="316"/>
      <c r="C476" s="316"/>
      <c r="D476" s="316"/>
      <c r="E476" s="314"/>
      <c r="F476" s="314"/>
      <c r="G476" s="314"/>
      <c r="H476" s="317"/>
      <c r="I476" s="317"/>
      <c r="J476" s="317"/>
      <c r="K476" s="317"/>
      <c r="L476" s="317"/>
      <c r="M476" s="312"/>
    </row>
    <row r="477" spans="1:13" ht="12.75">
      <c r="A477" s="308"/>
      <c r="B477" s="316"/>
      <c r="C477" s="316"/>
      <c r="D477" s="316"/>
      <c r="E477" s="314"/>
      <c r="F477" s="314"/>
      <c r="G477" s="314"/>
      <c r="H477" s="317"/>
      <c r="I477" s="317"/>
      <c r="J477" s="317"/>
      <c r="K477" s="317"/>
      <c r="L477" s="317"/>
      <c r="M477" s="312"/>
    </row>
    <row r="478" spans="1:13" ht="12.75">
      <c r="A478" s="308"/>
      <c r="B478" s="316"/>
      <c r="C478" s="316"/>
      <c r="D478" s="316"/>
      <c r="E478" s="314"/>
      <c r="F478" s="314"/>
      <c r="G478" s="314"/>
      <c r="H478" s="317"/>
      <c r="I478" s="317"/>
      <c r="J478" s="317"/>
      <c r="K478" s="317"/>
      <c r="L478" s="317"/>
      <c r="M478" s="312"/>
    </row>
    <row r="479" spans="1:13" ht="12.75">
      <c r="A479" s="308"/>
      <c r="B479" s="316"/>
      <c r="C479" s="316"/>
      <c r="D479" s="316"/>
      <c r="E479" s="314"/>
      <c r="F479" s="314"/>
      <c r="G479" s="314"/>
      <c r="H479" s="317"/>
      <c r="I479" s="317"/>
      <c r="J479" s="317"/>
      <c r="K479" s="317"/>
      <c r="L479" s="317"/>
      <c r="M479" s="312"/>
    </row>
    <row r="480" spans="1:13" ht="12.75">
      <c r="A480" s="308"/>
      <c r="B480" s="316"/>
      <c r="C480" s="316"/>
      <c r="D480" s="316"/>
      <c r="E480" s="314"/>
      <c r="F480" s="314"/>
      <c r="G480" s="314"/>
      <c r="H480" s="317"/>
      <c r="I480" s="317"/>
      <c r="J480" s="317"/>
      <c r="K480" s="317"/>
      <c r="L480" s="317"/>
      <c r="M480" s="312"/>
    </row>
    <row r="481" spans="1:13" ht="12.75">
      <c r="A481" s="308"/>
      <c r="B481" s="316"/>
      <c r="C481" s="316"/>
      <c r="D481" s="316"/>
      <c r="E481" s="314"/>
      <c r="F481" s="314"/>
      <c r="G481" s="314"/>
      <c r="H481" s="317"/>
      <c r="I481" s="317"/>
      <c r="J481" s="317"/>
      <c r="K481" s="317"/>
      <c r="L481" s="317"/>
      <c r="M481" s="312"/>
    </row>
    <row r="482" spans="1:13" ht="12.75">
      <c r="A482" s="308"/>
      <c r="B482" s="316"/>
      <c r="C482" s="316"/>
      <c r="D482" s="316"/>
      <c r="E482" s="314"/>
      <c r="F482" s="314"/>
      <c r="G482" s="314"/>
      <c r="H482" s="317"/>
      <c r="I482" s="317"/>
      <c r="J482" s="317"/>
      <c r="K482" s="317"/>
      <c r="L482" s="317"/>
      <c r="M482" s="312"/>
    </row>
    <row r="483" spans="1:13" ht="12.75">
      <c r="A483" s="308"/>
      <c r="B483" s="316"/>
      <c r="C483" s="316"/>
      <c r="D483" s="316"/>
      <c r="E483" s="314"/>
      <c r="F483" s="314"/>
      <c r="G483" s="314"/>
      <c r="H483" s="317"/>
      <c r="I483" s="317"/>
      <c r="J483" s="317"/>
      <c r="K483" s="317"/>
      <c r="L483" s="317"/>
      <c r="M483" s="312"/>
    </row>
    <row r="484" spans="1:13" ht="12.75">
      <c r="A484" s="308"/>
      <c r="B484" s="316"/>
      <c r="C484" s="316"/>
      <c r="D484" s="316"/>
      <c r="E484" s="314"/>
      <c r="F484" s="314"/>
      <c r="G484" s="314"/>
      <c r="H484" s="317"/>
      <c r="I484" s="317"/>
      <c r="J484" s="317"/>
      <c r="K484" s="317"/>
      <c r="L484" s="317"/>
      <c r="M484" s="312"/>
    </row>
    <row r="485" spans="1:13" ht="12.75">
      <c r="A485" s="308"/>
      <c r="B485" s="316"/>
      <c r="C485" s="316"/>
      <c r="D485" s="316"/>
      <c r="E485" s="314"/>
      <c r="F485" s="314"/>
      <c r="G485" s="314"/>
      <c r="H485" s="317"/>
      <c r="I485" s="317"/>
      <c r="J485" s="317"/>
      <c r="K485" s="317"/>
      <c r="L485" s="317"/>
      <c r="M485" s="312"/>
    </row>
    <row r="486" spans="1:13" ht="12.75">
      <c r="A486" s="308"/>
      <c r="B486" s="316"/>
      <c r="C486" s="316"/>
      <c r="D486" s="316"/>
      <c r="E486" s="314"/>
      <c r="F486" s="314"/>
      <c r="G486" s="314"/>
      <c r="H486" s="317"/>
      <c r="I486" s="317"/>
      <c r="J486" s="317"/>
      <c r="K486" s="317"/>
      <c r="L486" s="317"/>
      <c r="M486" s="312"/>
    </row>
    <row r="487" spans="1:13" ht="12.75">
      <c r="A487" s="308"/>
      <c r="B487" s="316"/>
      <c r="C487" s="316"/>
      <c r="D487" s="316"/>
      <c r="E487" s="314"/>
      <c r="F487" s="314"/>
      <c r="G487" s="314"/>
      <c r="H487" s="317"/>
      <c r="I487" s="317"/>
      <c r="J487" s="317"/>
      <c r="K487" s="317"/>
      <c r="L487" s="317"/>
      <c r="M487" s="312"/>
    </row>
    <row r="488" spans="1:13" ht="12.75">
      <c r="A488" s="308"/>
      <c r="B488" s="316"/>
      <c r="C488" s="316"/>
      <c r="D488" s="316"/>
      <c r="E488" s="314"/>
      <c r="F488" s="314"/>
      <c r="G488" s="314"/>
      <c r="H488" s="317"/>
      <c r="I488" s="317"/>
      <c r="J488" s="317"/>
      <c r="K488" s="317"/>
      <c r="L488" s="317"/>
      <c r="M488" s="312"/>
    </row>
    <row r="489" spans="1:13" ht="12.75">
      <c r="A489" s="308"/>
      <c r="B489" s="316"/>
      <c r="C489" s="316"/>
      <c r="D489" s="316"/>
      <c r="E489" s="314"/>
      <c r="F489" s="314"/>
      <c r="G489" s="314"/>
      <c r="H489" s="317"/>
      <c r="I489" s="317"/>
      <c r="J489" s="317"/>
      <c r="K489" s="317"/>
      <c r="L489" s="317"/>
      <c r="M489" s="312"/>
    </row>
    <row r="490" spans="1:13" ht="12.75">
      <c r="A490" s="308"/>
      <c r="B490" s="316"/>
      <c r="C490" s="316"/>
      <c r="D490" s="316"/>
      <c r="E490" s="314"/>
      <c r="F490" s="314"/>
      <c r="G490" s="314"/>
      <c r="H490" s="317"/>
      <c r="I490" s="317"/>
      <c r="J490" s="317"/>
      <c r="K490" s="317"/>
      <c r="L490" s="317"/>
      <c r="M490" s="312"/>
    </row>
    <row r="491" spans="1:13" ht="12.75">
      <c r="A491" s="308"/>
      <c r="B491" s="316"/>
      <c r="C491" s="316"/>
      <c r="D491" s="316"/>
      <c r="E491" s="314"/>
      <c r="F491" s="314"/>
      <c r="G491" s="314"/>
      <c r="H491" s="317"/>
      <c r="I491" s="317"/>
      <c r="J491" s="317"/>
      <c r="K491" s="317"/>
      <c r="L491" s="317"/>
      <c r="M491" s="312"/>
    </row>
    <row r="492" spans="1:13" ht="199.5" customHeight="1">
      <c r="A492" s="308"/>
      <c r="B492" s="316"/>
      <c r="C492" s="316"/>
      <c r="D492" s="316"/>
      <c r="E492" s="314"/>
      <c r="F492" s="314"/>
      <c r="G492" s="314"/>
      <c r="H492" s="317"/>
      <c r="I492" s="317"/>
      <c r="J492" s="317"/>
      <c r="K492" s="317"/>
      <c r="L492" s="317"/>
      <c r="M492" s="312"/>
    </row>
    <row r="493" spans="1:13" ht="12.75">
      <c r="A493" s="1"/>
      <c r="B493" s="306"/>
      <c r="C493" s="306"/>
      <c r="D493" s="306"/>
      <c r="E493" s="306"/>
      <c r="F493" s="306"/>
      <c r="G493" s="306"/>
      <c r="H493" s="306"/>
      <c r="I493" s="306"/>
      <c r="J493" s="306"/>
      <c r="K493" s="306"/>
      <c r="L493" s="306"/>
      <c r="M493" s="1"/>
    </row>
    <row r="494" spans="1:12" ht="12.75">
      <c r="A494" s="1"/>
      <c r="B494" s="306"/>
      <c r="C494" s="306"/>
      <c r="D494" s="306"/>
      <c r="E494" s="306"/>
      <c r="F494" s="306"/>
      <c r="G494" s="306"/>
      <c r="H494" s="306"/>
      <c r="I494" s="306"/>
      <c r="J494" s="306"/>
      <c r="K494" s="306"/>
      <c r="L494" s="306"/>
    </row>
  </sheetData>
  <sheetProtection selectLockedCells="1" selectUnlockedCells="1"/>
  <mergeCells count="280">
    <mergeCell ref="A2:L2"/>
    <mergeCell ref="B5:D5"/>
    <mergeCell ref="E5:G5"/>
    <mergeCell ref="H5:K5"/>
    <mergeCell ref="A6:A19"/>
    <mergeCell ref="B6:D19"/>
    <mergeCell ref="E6:G19"/>
    <mergeCell ref="H6:L19"/>
    <mergeCell ref="A20:A26"/>
    <mergeCell ref="B20:D26"/>
    <mergeCell ref="E20:G26"/>
    <mergeCell ref="H20:L26"/>
    <mergeCell ref="A27:A33"/>
    <mergeCell ref="B27:D33"/>
    <mergeCell ref="E27:G33"/>
    <mergeCell ref="H27:L33"/>
    <mergeCell ref="A34:A40"/>
    <mergeCell ref="B34:D40"/>
    <mergeCell ref="E34:G40"/>
    <mergeCell ref="H34:L40"/>
    <mergeCell ref="A41:A47"/>
    <mergeCell ref="B41:D47"/>
    <mergeCell ref="E41:G47"/>
    <mergeCell ref="H41:L47"/>
    <mergeCell ref="A48:A54"/>
    <mergeCell ref="B48:D54"/>
    <mergeCell ref="E48:G54"/>
    <mergeCell ref="H48:L54"/>
    <mergeCell ref="A55:A61"/>
    <mergeCell ref="B55:D61"/>
    <mergeCell ref="E55:G61"/>
    <mergeCell ref="H55:L61"/>
    <mergeCell ref="A62:A68"/>
    <mergeCell ref="B62:D68"/>
    <mergeCell ref="E62:G68"/>
    <mergeCell ref="H62:L68"/>
    <mergeCell ref="A69:A75"/>
    <mergeCell ref="B69:D75"/>
    <mergeCell ref="E69:G75"/>
    <mergeCell ref="H69:L75"/>
    <mergeCell ref="A79:L79"/>
    <mergeCell ref="B82:D82"/>
    <mergeCell ref="E82:G82"/>
    <mergeCell ref="H82:K82"/>
    <mergeCell ref="A83:A89"/>
    <mergeCell ref="B83:D89"/>
    <mergeCell ref="E83:G89"/>
    <mergeCell ref="H83:L89"/>
    <mergeCell ref="A90:A96"/>
    <mergeCell ref="B90:D96"/>
    <mergeCell ref="E90:G96"/>
    <mergeCell ref="H90:L96"/>
    <mergeCell ref="A97:A103"/>
    <mergeCell ref="B97:D103"/>
    <mergeCell ref="E97:G103"/>
    <mergeCell ref="H97:L103"/>
    <mergeCell ref="A104:A110"/>
    <mergeCell ref="B104:D110"/>
    <mergeCell ref="E104:G110"/>
    <mergeCell ref="H104:L110"/>
    <mergeCell ref="A111:A117"/>
    <mergeCell ref="B111:D117"/>
    <mergeCell ref="E111:G117"/>
    <mergeCell ref="H111:L117"/>
    <mergeCell ref="A118:A124"/>
    <mergeCell ref="B118:D124"/>
    <mergeCell ref="E118:G124"/>
    <mergeCell ref="H118:L124"/>
    <mergeCell ref="A125:A131"/>
    <mergeCell ref="B125:D131"/>
    <mergeCell ref="E125:G131"/>
    <mergeCell ref="H125:L131"/>
    <mergeCell ref="A132:A138"/>
    <mergeCell ref="B132:D138"/>
    <mergeCell ref="E132:G138"/>
    <mergeCell ref="H132:L138"/>
    <mergeCell ref="A139:A145"/>
    <mergeCell ref="B139:D145"/>
    <mergeCell ref="E139:G145"/>
    <mergeCell ref="H139:L145"/>
    <mergeCell ref="A149:L149"/>
    <mergeCell ref="B152:D152"/>
    <mergeCell ref="E152:G152"/>
    <mergeCell ref="H152:K152"/>
    <mergeCell ref="A153:A159"/>
    <mergeCell ref="B153:D159"/>
    <mergeCell ref="E153:G159"/>
    <mergeCell ref="H153:L159"/>
    <mergeCell ref="A160:A166"/>
    <mergeCell ref="B160:D166"/>
    <mergeCell ref="E160:G166"/>
    <mergeCell ref="H160:L166"/>
    <mergeCell ref="A167:A173"/>
    <mergeCell ref="B167:D173"/>
    <mergeCell ref="E167:G173"/>
    <mergeCell ref="H167:L173"/>
    <mergeCell ref="A174:A180"/>
    <mergeCell ref="B174:D180"/>
    <mergeCell ref="E174:G180"/>
    <mergeCell ref="H174:L180"/>
    <mergeCell ref="A181:A187"/>
    <mergeCell ref="B181:D187"/>
    <mergeCell ref="E181:G187"/>
    <mergeCell ref="H181:L187"/>
    <mergeCell ref="A188:A194"/>
    <mergeCell ref="B188:D194"/>
    <mergeCell ref="E188:G194"/>
    <mergeCell ref="H188:L194"/>
    <mergeCell ref="A195:A201"/>
    <mergeCell ref="B195:D201"/>
    <mergeCell ref="E195:G201"/>
    <mergeCell ref="H195:L201"/>
    <mergeCell ref="A202:A208"/>
    <mergeCell ref="B202:D208"/>
    <mergeCell ref="E202:G208"/>
    <mergeCell ref="H202:L208"/>
    <mergeCell ref="A209:A215"/>
    <mergeCell ref="B209:D215"/>
    <mergeCell ref="E209:G215"/>
    <mergeCell ref="H209:L215"/>
    <mergeCell ref="A217:L217"/>
    <mergeCell ref="B220:D220"/>
    <mergeCell ref="E220:G220"/>
    <mergeCell ref="H220:K220"/>
    <mergeCell ref="A221:A227"/>
    <mergeCell ref="B221:D227"/>
    <mergeCell ref="E221:G227"/>
    <mergeCell ref="H221:L227"/>
    <mergeCell ref="A228:A234"/>
    <mergeCell ref="B228:D234"/>
    <mergeCell ref="E228:G234"/>
    <mergeCell ref="H228:L234"/>
    <mergeCell ref="A235:A241"/>
    <mergeCell ref="B235:D241"/>
    <mergeCell ref="E235:G241"/>
    <mergeCell ref="H235:L241"/>
    <mergeCell ref="A242:A248"/>
    <mergeCell ref="B242:D248"/>
    <mergeCell ref="E242:G248"/>
    <mergeCell ref="H242:L248"/>
    <mergeCell ref="A249:A255"/>
    <mergeCell ref="B249:D255"/>
    <mergeCell ref="E249:G255"/>
    <mergeCell ref="H249:L255"/>
    <mergeCell ref="A256:A262"/>
    <mergeCell ref="B256:D262"/>
    <mergeCell ref="E256:G262"/>
    <mergeCell ref="H256:L262"/>
    <mergeCell ref="A263:A269"/>
    <mergeCell ref="B263:D269"/>
    <mergeCell ref="E263:G269"/>
    <mergeCell ref="H263:L269"/>
    <mergeCell ref="A270:A276"/>
    <mergeCell ref="B270:D276"/>
    <mergeCell ref="E270:G276"/>
    <mergeCell ref="H270:L276"/>
    <mergeCell ref="A277:A283"/>
    <mergeCell ref="B277:D283"/>
    <mergeCell ref="E277:G283"/>
    <mergeCell ref="H277:L283"/>
    <mergeCell ref="A287:L287"/>
    <mergeCell ref="B290:D290"/>
    <mergeCell ref="E290:G290"/>
    <mergeCell ref="H290:K290"/>
    <mergeCell ref="A291:A297"/>
    <mergeCell ref="B291:D297"/>
    <mergeCell ref="E291:G297"/>
    <mergeCell ref="H291:L297"/>
    <mergeCell ref="A298:A304"/>
    <mergeCell ref="B298:D304"/>
    <mergeCell ref="E298:G304"/>
    <mergeCell ref="H298:L304"/>
    <mergeCell ref="A305:A311"/>
    <mergeCell ref="B305:D311"/>
    <mergeCell ref="E305:G311"/>
    <mergeCell ref="H305:L311"/>
    <mergeCell ref="A312:A318"/>
    <mergeCell ref="B312:D318"/>
    <mergeCell ref="E312:G318"/>
    <mergeCell ref="H312:L318"/>
    <mergeCell ref="A319:A325"/>
    <mergeCell ref="B319:D325"/>
    <mergeCell ref="E319:G325"/>
    <mergeCell ref="H319:L325"/>
    <mergeCell ref="A326:A332"/>
    <mergeCell ref="B326:D332"/>
    <mergeCell ref="E326:G332"/>
    <mergeCell ref="H326:L332"/>
    <mergeCell ref="A333:A339"/>
    <mergeCell ref="B333:D339"/>
    <mergeCell ref="E333:G339"/>
    <mergeCell ref="H333:L339"/>
    <mergeCell ref="A340:A346"/>
    <mergeCell ref="B340:D346"/>
    <mergeCell ref="E340:G346"/>
    <mergeCell ref="H340:L346"/>
    <mergeCell ref="A347:A353"/>
    <mergeCell ref="B347:D353"/>
    <mergeCell ref="E347:G353"/>
    <mergeCell ref="H347:L353"/>
    <mergeCell ref="A357:L357"/>
    <mergeCell ref="B360:D360"/>
    <mergeCell ref="E360:G360"/>
    <mergeCell ref="H360:K360"/>
    <mergeCell ref="A361:A367"/>
    <mergeCell ref="B361:D367"/>
    <mergeCell ref="E361:G367"/>
    <mergeCell ref="H361:L367"/>
    <mergeCell ref="A368:A374"/>
    <mergeCell ref="B368:D374"/>
    <mergeCell ref="E368:G374"/>
    <mergeCell ref="H368:L374"/>
    <mergeCell ref="A375:A381"/>
    <mergeCell ref="B375:D381"/>
    <mergeCell ref="E375:G381"/>
    <mergeCell ref="H375:L381"/>
    <mergeCell ref="A382:A388"/>
    <mergeCell ref="B382:D388"/>
    <mergeCell ref="E382:G388"/>
    <mergeCell ref="H382:L388"/>
    <mergeCell ref="A389:A395"/>
    <mergeCell ref="B389:D395"/>
    <mergeCell ref="E389:G395"/>
    <mergeCell ref="H389:L395"/>
    <mergeCell ref="A396:A402"/>
    <mergeCell ref="B396:D402"/>
    <mergeCell ref="E396:G402"/>
    <mergeCell ref="H396:L402"/>
    <mergeCell ref="A403:A409"/>
    <mergeCell ref="B403:D409"/>
    <mergeCell ref="E403:G409"/>
    <mergeCell ref="H403:L409"/>
    <mergeCell ref="A410:A416"/>
    <mergeCell ref="B410:D416"/>
    <mergeCell ref="E410:G416"/>
    <mergeCell ref="H410:L416"/>
    <mergeCell ref="A417:A423"/>
    <mergeCell ref="B417:D423"/>
    <mergeCell ref="E417:G423"/>
    <mergeCell ref="H417:L423"/>
    <mergeCell ref="A426:L426"/>
    <mergeCell ref="B429:D429"/>
    <mergeCell ref="E429:G429"/>
    <mergeCell ref="H429:K429"/>
    <mergeCell ref="A430:A436"/>
    <mergeCell ref="B430:D436"/>
    <mergeCell ref="E430:G436"/>
    <mergeCell ref="H430:L436"/>
    <mergeCell ref="A437:A443"/>
    <mergeCell ref="B437:D443"/>
    <mergeCell ref="E437:G443"/>
    <mergeCell ref="H437:L443"/>
    <mergeCell ref="A444:A450"/>
    <mergeCell ref="B444:D450"/>
    <mergeCell ref="E444:G450"/>
    <mergeCell ref="H444:L450"/>
    <mergeCell ref="A451:A457"/>
    <mergeCell ref="B451:D457"/>
    <mergeCell ref="E451:G457"/>
    <mergeCell ref="H451:L457"/>
    <mergeCell ref="A458:A464"/>
    <mergeCell ref="B458:D464"/>
    <mergeCell ref="E458:G464"/>
    <mergeCell ref="H458:L464"/>
    <mergeCell ref="A465:A471"/>
    <mergeCell ref="B465:D471"/>
    <mergeCell ref="E465:G471"/>
    <mergeCell ref="H465:L471"/>
    <mergeCell ref="A472:A478"/>
    <mergeCell ref="B472:D478"/>
    <mergeCell ref="E472:G478"/>
    <mergeCell ref="H472:L478"/>
    <mergeCell ref="A479:A485"/>
    <mergeCell ref="B479:D485"/>
    <mergeCell ref="E479:G485"/>
    <mergeCell ref="H479:L485"/>
    <mergeCell ref="A486:A492"/>
    <mergeCell ref="B486:D492"/>
    <mergeCell ref="E486:G492"/>
    <mergeCell ref="H486:L49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3"/>
  <rowBreaks count="6" manualBreakCount="6">
    <brk id="77" max="255" man="1"/>
    <brk id="147" max="255" man="1"/>
    <brk id="216" max="255" man="1"/>
    <brk id="285" max="255" man="1"/>
    <brk id="355" max="255" man="1"/>
    <brk id="42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2"/>
  <sheetViews>
    <sheetView view="pageBreakPreview" zoomScale="77" zoomScaleNormal="55" zoomScaleSheetLayoutView="77" workbookViewId="0" topLeftCell="A1">
      <selection activeCell="N8" sqref="N8"/>
    </sheetView>
  </sheetViews>
  <sheetFormatPr defaultColWidth="10.28125" defaultRowHeight="12.75"/>
  <cols>
    <col min="1" max="10" width="10.00390625" style="320" customWidth="1"/>
    <col min="11" max="11" width="3.421875" style="320" customWidth="1"/>
    <col min="12" max="16384" width="10.00390625" style="320" customWidth="1"/>
  </cols>
  <sheetData>
    <row r="1" spans="1:11" ht="14.25">
      <c r="A1" s="265" t="s">
        <v>212</v>
      </c>
      <c r="B1" s="1" t="str">
        <f>'5 Uwagi organizacyjne'!$C$6&amp;" "&amp;'5 Uwagi organizacyjne'!$E$6</f>
        <v>K/ </v>
      </c>
      <c r="C1" s="155"/>
      <c r="D1" s="155"/>
      <c r="E1" s="155"/>
      <c r="F1" s="155"/>
      <c r="G1" s="155"/>
      <c r="H1" s="155"/>
      <c r="I1" s="155"/>
      <c r="J1" s="155"/>
      <c r="K1" s="155"/>
    </row>
    <row r="2" spans="1:11" ht="14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4.25">
      <c r="A3" s="155"/>
      <c r="B3" s="155"/>
      <c r="C3" s="155"/>
      <c r="D3" s="155"/>
      <c r="E3" s="155"/>
      <c r="F3" s="155"/>
      <c r="G3" s="155"/>
      <c r="H3" s="155"/>
      <c r="I3" s="155"/>
      <c r="J3" s="155"/>
      <c r="K3" s="155"/>
    </row>
    <row r="4" spans="1:11" ht="14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</row>
    <row r="5" spans="1:11" ht="14.2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</row>
    <row r="6" spans="1:11" ht="14.25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</row>
    <row r="7" spans="1:11" ht="14.2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</row>
    <row r="8" spans="1:11" ht="14.2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</row>
    <row r="9" spans="1:11" ht="14.25">
      <c r="A9" s="155"/>
      <c r="B9" s="155"/>
      <c r="C9" s="155"/>
      <c r="D9" s="155"/>
      <c r="E9" s="155"/>
      <c r="F9" s="155"/>
      <c r="G9" s="155"/>
      <c r="H9" s="155"/>
      <c r="I9" s="155"/>
      <c r="J9" s="155"/>
      <c r="K9" s="155"/>
    </row>
    <row r="10" spans="1:11" ht="14.25">
      <c r="A10" s="155"/>
      <c r="B10" s="155"/>
      <c r="C10" s="155"/>
      <c r="D10" s="155"/>
      <c r="E10" s="155"/>
      <c r="F10" s="155"/>
      <c r="G10" s="155"/>
      <c r="H10" s="155"/>
      <c r="I10" s="155"/>
      <c r="J10" s="155"/>
      <c r="K10" s="155"/>
    </row>
    <row r="11" spans="1:11" ht="14.25">
      <c r="A11" s="155"/>
      <c r="B11" s="155"/>
      <c r="C11" s="155"/>
      <c r="D11" s="155"/>
      <c r="E11" s="155"/>
      <c r="F11" s="155"/>
      <c r="G11" s="155"/>
      <c r="H11" s="155"/>
      <c r="I11" s="155"/>
      <c r="J11" s="155"/>
      <c r="K11" s="155"/>
    </row>
    <row r="12" spans="1:11" ht="14.25">
      <c r="A12" s="155"/>
      <c r="B12" s="155"/>
      <c r="C12" s="155"/>
      <c r="D12" s="155"/>
      <c r="E12" s="155"/>
      <c r="F12" s="155"/>
      <c r="G12" s="155"/>
      <c r="H12" s="155"/>
      <c r="I12" s="155"/>
      <c r="J12" s="155"/>
      <c r="K12" s="155"/>
    </row>
    <row r="13" spans="1:11" ht="14.25">
      <c r="A13" s="155"/>
      <c r="B13" s="155"/>
      <c r="C13" s="155"/>
      <c r="D13" s="155"/>
      <c r="E13" s="155"/>
      <c r="F13" s="155"/>
      <c r="G13" s="155"/>
      <c r="H13" s="155"/>
      <c r="I13" s="155"/>
      <c r="J13" s="155"/>
      <c r="K13" s="155"/>
    </row>
    <row r="14" spans="1:11" ht="14.25">
      <c r="A14" s="155"/>
      <c r="B14" s="155"/>
      <c r="C14" s="155"/>
      <c r="D14" s="155"/>
      <c r="E14" s="155"/>
      <c r="F14" s="155"/>
      <c r="G14" s="155"/>
      <c r="H14" s="155"/>
      <c r="I14" s="155"/>
      <c r="J14" s="155"/>
      <c r="K14" s="155"/>
    </row>
    <row r="15" spans="1:11" ht="14.25">
      <c r="A15" s="155"/>
      <c r="B15" s="155"/>
      <c r="C15" s="155"/>
      <c r="D15" s="155"/>
      <c r="E15" s="155"/>
      <c r="F15" s="155"/>
      <c r="G15" s="155"/>
      <c r="H15" s="155"/>
      <c r="I15" s="155"/>
      <c r="J15" s="155"/>
      <c r="K15" s="155"/>
    </row>
    <row r="16" spans="1:11" ht="14.2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5"/>
    </row>
    <row r="17" spans="1:11" ht="14.2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</row>
    <row r="18" spans="1:11" ht="14.25">
      <c r="A18" s="155"/>
      <c r="B18" s="155"/>
      <c r="C18" s="155"/>
      <c r="D18" s="155"/>
      <c r="E18" s="155"/>
      <c r="F18" s="155"/>
      <c r="G18" s="155"/>
      <c r="H18" s="155"/>
      <c r="I18" s="155"/>
      <c r="J18" s="155"/>
      <c r="K18" s="155"/>
    </row>
    <row r="19" spans="1:11" ht="14.25">
      <c r="A19" s="155"/>
      <c r="B19" s="155"/>
      <c r="C19" s="155"/>
      <c r="D19" s="155"/>
      <c r="E19" s="155"/>
      <c r="F19" s="155"/>
      <c r="G19" s="155"/>
      <c r="H19" s="155"/>
      <c r="I19" s="155"/>
      <c r="J19" s="155"/>
      <c r="K19" s="155"/>
    </row>
    <row r="20" spans="1:11" ht="14.25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</row>
    <row r="21" spans="1:11" ht="14.25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</row>
    <row r="22" spans="1:11" ht="14.25">
      <c r="A22" s="155"/>
      <c r="B22" s="155"/>
      <c r="C22" s="155"/>
      <c r="D22" s="155"/>
      <c r="E22" s="155"/>
      <c r="F22" s="155"/>
      <c r="G22" s="155"/>
      <c r="H22" s="155"/>
      <c r="I22" s="155"/>
      <c r="J22" s="155"/>
      <c r="K22" s="155"/>
    </row>
    <row r="23" spans="1:11" ht="14.25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5"/>
    </row>
    <row r="24" spans="1:11" ht="14.25">
      <c r="A24" s="155"/>
      <c r="B24" s="155"/>
      <c r="C24" s="155"/>
      <c r="D24" s="155"/>
      <c r="E24" s="155"/>
      <c r="F24" s="155"/>
      <c r="G24" s="155"/>
      <c r="H24" s="155"/>
      <c r="I24" s="155"/>
      <c r="J24" s="155"/>
      <c r="K24" s="155"/>
    </row>
    <row r="25" spans="1:11" ht="14.25">
      <c r="A25" s="155"/>
      <c r="B25" s="155"/>
      <c r="C25" s="155"/>
      <c r="D25" s="155"/>
      <c r="E25" s="155"/>
      <c r="F25" s="155"/>
      <c r="G25" s="155"/>
      <c r="H25" s="155"/>
      <c r="I25" s="155"/>
      <c r="J25" s="155"/>
      <c r="K25" s="155"/>
    </row>
    <row r="26" spans="1:11" ht="14.25">
      <c r="A26" s="155"/>
      <c r="B26" s="155"/>
      <c r="C26" s="155"/>
      <c r="D26" s="155"/>
      <c r="E26" s="155"/>
      <c r="F26" s="155"/>
      <c r="G26" s="155"/>
      <c r="H26" s="155"/>
      <c r="I26" s="155"/>
      <c r="J26" s="155"/>
      <c r="K26" s="155"/>
    </row>
    <row r="27" spans="1:11" ht="14.25">
      <c r="A27" s="155"/>
      <c r="B27" s="155"/>
      <c r="C27" s="155"/>
      <c r="D27" s="155"/>
      <c r="E27" s="155"/>
      <c r="F27" s="155"/>
      <c r="G27" s="155"/>
      <c r="H27" s="155"/>
      <c r="I27" s="155"/>
      <c r="J27" s="155"/>
      <c r="K27" s="155"/>
    </row>
    <row r="28" spans="1:11" ht="14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</row>
    <row r="29" spans="1:11" ht="14.25">
      <c r="A29" s="155"/>
      <c r="B29" s="155"/>
      <c r="C29" s="155"/>
      <c r="D29" s="155"/>
      <c r="E29" s="155"/>
      <c r="F29" s="155"/>
      <c r="G29" s="155"/>
      <c r="H29" s="155"/>
      <c r="I29" s="155"/>
      <c r="J29" s="155"/>
      <c r="K29" s="155"/>
    </row>
    <row r="30" spans="1:11" ht="14.25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</row>
    <row r="31" spans="1:11" ht="14.25">
      <c r="A31" s="155"/>
      <c r="B31" s="155"/>
      <c r="C31" s="155"/>
      <c r="D31" s="155"/>
      <c r="E31" s="155"/>
      <c r="F31" s="155"/>
      <c r="G31" s="155"/>
      <c r="H31" s="155"/>
      <c r="I31" s="155"/>
      <c r="J31" s="155"/>
      <c r="K31" s="155"/>
    </row>
    <row r="32" spans="1:11" ht="14.25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</row>
    <row r="33" spans="1:11" ht="14.25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</row>
    <row r="34" spans="1:11" ht="14.25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155"/>
    </row>
    <row r="35" spans="1:11" ht="14.25">
      <c r="A35" s="155"/>
      <c r="B35" s="155"/>
      <c r="C35" s="155"/>
      <c r="D35" s="155"/>
      <c r="E35" s="155"/>
      <c r="F35" s="155"/>
      <c r="G35" s="155"/>
      <c r="H35" s="155"/>
      <c r="I35" s="155"/>
      <c r="J35" s="155"/>
      <c r="K35" s="155"/>
    </row>
    <row r="36" spans="1:11" ht="14.25">
      <c r="A36" s="155"/>
      <c r="B36" s="155"/>
      <c r="C36" s="155"/>
      <c r="D36" s="155"/>
      <c r="E36" s="155"/>
      <c r="F36" s="155"/>
      <c r="G36" s="155"/>
      <c r="H36" s="155"/>
      <c r="I36" s="155"/>
      <c r="J36" s="155"/>
      <c r="K36" s="155"/>
    </row>
    <row r="37" spans="1:11" ht="14.25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</row>
    <row r="38" spans="1:11" ht="14.25">
      <c r="A38" s="155"/>
      <c r="B38" s="155"/>
      <c r="C38" s="155"/>
      <c r="D38" s="155"/>
      <c r="E38" s="155"/>
      <c r="F38" s="155"/>
      <c r="G38" s="155"/>
      <c r="H38" s="155"/>
      <c r="I38" s="155"/>
      <c r="J38" s="155"/>
      <c r="K38" s="155"/>
    </row>
    <row r="39" spans="1:11" ht="14.25">
      <c r="A39" s="155"/>
      <c r="B39" s="155"/>
      <c r="C39" s="155"/>
      <c r="D39" s="155"/>
      <c r="E39" s="155"/>
      <c r="F39" s="155"/>
      <c r="G39" s="155"/>
      <c r="H39" s="155"/>
      <c r="I39" s="155"/>
      <c r="J39" s="155"/>
      <c r="K39" s="155"/>
    </row>
    <row r="40" spans="1:11" ht="14.25">
      <c r="A40" s="155"/>
      <c r="B40" s="155"/>
      <c r="C40" s="155"/>
      <c r="D40" s="155"/>
      <c r="E40" s="155"/>
      <c r="F40" s="155"/>
      <c r="G40" s="155"/>
      <c r="H40" s="155"/>
      <c r="I40" s="155"/>
      <c r="J40" s="155"/>
      <c r="K40" s="155"/>
    </row>
    <row r="41" spans="1:11" ht="14.25">
      <c r="A41" s="155"/>
      <c r="B41" s="155"/>
      <c r="C41" s="155"/>
      <c r="D41" s="155"/>
      <c r="E41" s="155"/>
      <c r="F41" s="155"/>
      <c r="G41" s="155"/>
      <c r="H41" s="155"/>
      <c r="I41" s="155"/>
      <c r="J41" s="155"/>
      <c r="K41" s="155"/>
    </row>
    <row r="42" spans="1:11" ht="14.25">
      <c r="A42" s="155"/>
      <c r="B42" s="155"/>
      <c r="C42" s="155"/>
      <c r="D42" s="155"/>
      <c r="E42" s="155"/>
      <c r="F42" s="155"/>
      <c r="G42" s="155"/>
      <c r="H42" s="155"/>
      <c r="I42" s="155"/>
      <c r="J42" s="155"/>
      <c r="K42" s="155"/>
    </row>
    <row r="43" spans="1:11" ht="14.25">
      <c r="A43" s="155"/>
      <c r="B43" s="155"/>
      <c r="C43" s="155"/>
      <c r="D43" s="155"/>
      <c r="E43" s="155"/>
      <c r="F43" s="155"/>
      <c r="G43" s="155"/>
      <c r="H43" s="155"/>
      <c r="I43" s="155"/>
      <c r="J43" s="155"/>
      <c r="K43" s="155"/>
    </row>
    <row r="44" spans="1:11" ht="14.25">
      <c r="A44" s="155"/>
      <c r="B44" s="155"/>
      <c r="C44" s="155"/>
      <c r="D44" s="155"/>
      <c r="E44" s="155"/>
      <c r="F44" s="155"/>
      <c r="G44" s="155"/>
      <c r="H44" s="155"/>
      <c r="I44" s="155"/>
      <c r="J44" s="155"/>
      <c r="K44" s="155"/>
    </row>
    <row r="45" spans="1:11" ht="14.25">
      <c r="A45" s="155"/>
      <c r="B45" s="155"/>
      <c r="C45" s="155"/>
      <c r="D45" s="155"/>
      <c r="E45" s="155"/>
      <c r="F45" s="155"/>
      <c r="G45" s="155"/>
      <c r="H45" s="155"/>
      <c r="I45" s="155"/>
      <c r="J45" s="155"/>
      <c r="K45" s="155"/>
    </row>
    <row r="46" spans="1:11" ht="14.25">
      <c r="A46" s="155"/>
      <c r="B46" s="155"/>
      <c r="C46" s="155"/>
      <c r="D46" s="155"/>
      <c r="E46" s="155"/>
      <c r="F46" s="155"/>
      <c r="G46" s="155"/>
      <c r="H46" s="155"/>
      <c r="I46" s="155"/>
      <c r="J46" s="155"/>
      <c r="K46" s="155"/>
    </row>
    <row r="47" spans="1:11" ht="12.75">
      <c r="A47" s="155"/>
      <c r="B47" s="155"/>
      <c r="C47" s="155"/>
      <c r="D47" s="155"/>
      <c r="E47" s="155"/>
      <c r="F47" s="155"/>
      <c r="G47" s="155"/>
      <c r="H47" s="155"/>
      <c r="I47" s="155"/>
      <c r="J47" s="155"/>
      <c r="K47" s="155"/>
    </row>
    <row r="48" spans="1:11" ht="14.25">
      <c r="A48" s="155"/>
      <c r="B48" s="155"/>
      <c r="C48" s="155"/>
      <c r="D48" s="155"/>
      <c r="E48" s="155"/>
      <c r="F48" s="155"/>
      <c r="G48" s="155"/>
      <c r="H48" s="155"/>
      <c r="I48" s="155"/>
      <c r="J48" s="155"/>
      <c r="K48" s="155"/>
    </row>
    <row r="49" spans="1:11" ht="14.25">
      <c r="A49" s="155"/>
      <c r="B49" s="155"/>
      <c r="C49" s="155"/>
      <c r="D49" s="155"/>
      <c r="E49" s="155"/>
      <c r="F49" s="155"/>
      <c r="G49" s="155"/>
      <c r="H49" s="155"/>
      <c r="I49" s="155"/>
      <c r="J49" s="155"/>
      <c r="K49" s="155"/>
    </row>
    <row r="50" spans="1:11" ht="14.25">
      <c r="A50" s="155"/>
      <c r="B50" s="155"/>
      <c r="C50" s="155"/>
      <c r="D50" s="155"/>
      <c r="E50" s="155"/>
      <c r="F50" s="155"/>
      <c r="G50" s="155"/>
      <c r="H50" s="155"/>
      <c r="I50" s="155"/>
      <c r="J50" s="155"/>
      <c r="K50" s="155"/>
    </row>
    <row r="51" spans="1:11" ht="14.25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</row>
    <row r="52" spans="1:11" ht="14.25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</row>
    <row r="53" spans="1:11" ht="14.25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</row>
    <row r="54" spans="1:11" ht="14.25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</row>
    <row r="55" spans="1:11" ht="14.25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</row>
    <row r="56" spans="1:11" ht="14.25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</row>
    <row r="57" spans="1:11" ht="14.25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</row>
    <row r="58" spans="1:11" ht="14.25">
      <c r="A58" s="155"/>
      <c r="B58" s="155"/>
      <c r="C58" s="155"/>
      <c r="D58" s="155"/>
      <c r="E58" s="155"/>
      <c r="F58" s="155"/>
      <c r="G58" s="155"/>
      <c r="H58" s="155"/>
      <c r="I58" s="155"/>
      <c r="J58" s="155"/>
      <c r="K58" s="155"/>
    </row>
    <row r="59" spans="1:11" ht="14.25">
      <c r="A59" s="155"/>
      <c r="B59" s="155"/>
      <c r="C59" s="155"/>
      <c r="D59" s="155"/>
      <c r="E59" s="155"/>
      <c r="F59" s="155"/>
      <c r="G59" s="155"/>
      <c r="H59" s="155"/>
      <c r="I59" s="155"/>
      <c r="J59" s="155"/>
      <c r="K59" s="155"/>
    </row>
    <row r="60" spans="1:11" ht="14.25">
      <c r="A60" s="155"/>
      <c r="B60" s="155"/>
      <c r="C60" s="155"/>
      <c r="D60" s="155"/>
      <c r="E60" s="155"/>
      <c r="F60" s="155"/>
      <c r="G60" s="155"/>
      <c r="H60" s="155"/>
      <c r="I60" s="155"/>
      <c r="J60" s="155"/>
      <c r="K60" s="155"/>
    </row>
    <row r="61" spans="1:11" ht="14.25">
      <c r="A61" s="155"/>
      <c r="B61" s="155"/>
      <c r="C61" s="155"/>
      <c r="D61" s="155"/>
      <c r="E61" s="155"/>
      <c r="F61" s="155"/>
      <c r="G61" s="155"/>
      <c r="H61" s="155"/>
      <c r="I61" s="155"/>
      <c r="J61" s="155"/>
      <c r="K61" s="155"/>
    </row>
    <row r="62" spans="1:11" ht="14.25">
      <c r="A62" s="155"/>
      <c r="B62" s="155"/>
      <c r="C62" s="155"/>
      <c r="D62" s="155"/>
      <c r="E62" s="155"/>
      <c r="F62" s="155"/>
      <c r="G62" s="155"/>
      <c r="H62" s="155"/>
      <c r="I62" s="155"/>
      <c r="J62" s="155"/>
      <c r="K62" s="155"/>
    </row>
    <row r="63" spans="1:11" ht="14.25">
      <c r="A63" s="155"/>
      <c r="B63" s="155"/>
      <c r="C63" s="155"/>
      <c r="D63" s="155"/>
      <c r="E63" s="155"/>
      <c r="F63" s="155"/>
      <c r="G63" s="155"/>
      <c r="H63" s="155"/>
      <c r="I63" s="155"/>
      <c r="J63" s="155"/>
      <c r="K63" s="155"/>
    </row>
    <row r="64" spans="1:11" ht="14.25">
      <c r="A64" s="155"/>
      <c r="B64" s="155"/>
      <c r="C64" s="155"/>
      <c r="D64" s="155"/>
      <c r="E64" s="155"/>
      <c r="F64" s="155"/>
      <c r="G64" s="155"/>
      <c r="H64" s="155"/>
      <c r="I64" s="155"/>
      <c r="J64" s="155"/>
      <c r="K64" s="155"/>
    </row>
    <row r="65" spans="1:11" ht="14.25">
      <c r="A65" s="155"/>
      <c r="B65" s="155"/>
      <c r="C65" s="155"/>
      <c r="D65" s="155"/>
      <c r="E65" s="155"/>
      <c r="F65" s="155"/>
      <c r="G65" s="155"/>
      <c r="H65" s="155"/>
      <c r="I65" s="155"/>
      <c r="J65" s="155"/>
      <c r="K65" s="155"/>
    </row>
    <row r="66" spans="1:11" ht="14.2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</row>
    <row r="67" spans="1:11" ht="14.2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</row>
    <row r="68" spans="1:11" ht="14.25">
      <c r="A68" s="155"/>
      <c r="B68" s="155"/>
      <c r="C68" s="155"/>
      <c r="D68" s="155"/>
      <c r="E68" s="155"/>
      <c r="F68" s="155"/>
      <c r="G68" s="155"/>
      <c r="H68" s="155"/>
      <c r="I68" s="155"/>
      <c r="J68" s="155"/>
      <c r="K68" s="155"/>
    </row>
    <row r="69" spans="1:11" ht="14.2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5"/>
    </row>
    <row r="70" spans="1:11" ht="14.2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5"/>
    </row>
    <row r="71" spans="1:11" ht="14.25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</row>
    <row r="72" spans="1:11" ht="14.25">
      <c r="A72" s="155"/>
      <c r="B72" s="155"/>
      <c r="C72" s="155"/>
      <c r="D72" s="155"/>
      <c r="E72" s="155"/>
      <c r="F72" s="155"/>
      <c r="G72" s="155"/>
      <c r="H72" s="155"/>
      <c r="I72" s="155"/>
      <c r="J72" s="155"/>
      <c r="K72" s="155"/>
    </row>
    <row r="73" spans="1:11" ht="14.25">
      <c r="A73" s="155"/>
      <c r="B73" s="155"/>
      <c r="C73" s="155"/>
      <c r="D73" s="155"/>
      <c r="E73" s="155"/>
      <c r="F73" s="155"/>
      <c r="G73" s="155"/>
      <c r="H73" s="155"/>
      <c r="I73" s="155"/>
      <c r="J73" s="155"/>
      <c r="K73" s="155"/>
    </row>
    <row r="74" spans="1:11" ht="14.25">
      <c r="A74" s="155"/>
      <c r="B74" s="155"/>
      <c r="C74" s="155"/>
      <c r="D74" s="155"/>
      <c r="E74" s="155"/>
      <c r="F74" s="155"/>
      <c r="G74" s="155"/>
      <c r="H74" s="155"/>
      <c r="I74" s="155"/>
      <c r="J74" s="155"/>
      <c r="K74" s="155"/>
    </row>
    <row r="75" spans="1:11" ht="14.25">
      <c r="A75" s="155"/>
      <c r="B75" s="155"/>
      <c r="C75" s="155"/>
      <c r="D75" s="155"/>
      <c r="E75" s="155"/>
      <c r="F75" s="155"/>
      <c r="G75" s="155"/>
      <c r="H75" s="155"/>
      <c r="I75" s="155"/>
      <c r="J75" s="155"/>
      <c r="K75" s="155"/>
    </row>
    <row r="76" spans="1:11" ht="14.2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</row>
    <row r="77" spans="1:11" ht="14.25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</row>
    <row r="78" spans="1:11" ht="14.25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</row>
    <row r="79" spans="1:11" ht="14.2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</row>
    <row r="80" spans="1:11" ht="14.2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</row>
    <row r="81" spans="1:11" ht="14.25">
      <c r="A81" s="155"/>
      <c r="B81" s="155"/>
      <c r="C81" s="155"/>
      <c r="D81" s="155"/>
      <c r="E81" s="155"/>
      <c r="F81" s="155"/>
      <c r="G81" s="155"/>
      <c r="H81" s="155"/>
      <c r="I81" s="155"/>
      <c r="J81" s="155"/>
      <c r="K81" s="155"/>
    </row>
    <row r="82" spans="1:11" ht="14.25">
      <c r="A82" s="155"/>
      <c r="B82" s="155"/>
      <c r="C82" s="155"/>
      <c r="D82" s="155"/>
      <c r="E82" s="155"/>
      <c r="F82" s="155"/>
      <c r="G82" s="155"/>
      <c r="H82" s="155"/>
      <c r="I82" s="155"/>
      <c r="J82" s="155"/>
      <c r="K82" s="155"/>
    </row>
    <row r="83" spans="1:11" ht="14.2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</row>
    <row r="84" spans="1:11" ht="14.2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</row>
    <row r="85" spans="1:11" ht="14.2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</row>
    <row r="86" spans="1:11" ht="14.25">
      <c r="A86" s="155"/>
      <c r="B86" s="155"/>
      <c r="C86" s="155"/>
      <c r="D86" s="155"/>
      <c r="E86" s="155"/>
      <c r="F86" s="155"/>
      <c r="G86" s="155"/>
      <c r="H86" s="155"/>
      <c r="I86" s="155"/>
      <c r="J86" s="155"/>
      <c r="K86" s="155"/>
    </row>
    <row r="87" spans="1:11" ht="14.25">
      <c r="A87" s="155"/>
      <c r="B87" s="155"/>
      <c r="C87" s="155"/>
      <c r="D87" s="155"/>
      <c r="E87" s="155"/>
      <c r="F87" s="155"/>
      <c r="G87" s="155"/>
      <c r="H87" s="155"/>
      <c r="I87" s="155"/>
      <c r="J87" s="155"/>
      <c r="K87" s="155"/>
    </row>
    <row r="88" spans="1:11" ht="14.25">
      <c r="A88" s="155"/>
      <c r="B88" s="155"/>
      <c r="C88" s="155"/>
      <c r="D88" s="155"/>
      <c r="E88" s="155"/>
      <c r="F88" s="155"/>
      <c r="G88" s="155"/>
      <c r="H88" s="155"/>
      <c r="I88" s="155"/>
      <c r="J88" s="155"/>
      <c r="K88" s="155"/>
    </row>
    <row r="89" spans="1:11" ht="14.2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</row>
    <row r="90" spans="1:11" ht="14.2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</row>
    <row r="91" spans="1:11" ht="14.25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</row>
    <row r="92" spans="1:11" ht="14.2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</row>
    <row r="93" spans="1:11" ht="14.2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</row>
    <row r="94" spans="1:11" ht="14.25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</row>
    <row r="95" spans="1:11" ht="14.25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</row>
    <row r="96" spans="1:11" ht="14.25">
      <c r="A96" s="155"/>
      <c r="B96" s="155"/>
      <c r="C96" s="155"/>
      <c r="D96" s="155"/>
      <c r="E96" s="155"/>
      <c r="F96" s="155"/>
      <c r="G96" s="155"/>
      <c r="H96" s="155"/>
      <c r="I96" s="155"/>
      <c r="J96" s="155"/>
      <c r="K96" s="155"/>
    </row>
    <row r="97" spans="1:11" ht="14.25">
      <c r="A97" s="155"/>
      <c r="B97" s="155"/>
      <c r="C97" s="155"/>
      <c r="D97" s="155"/>
      <c r="E97" s="155"/>
      <c r="F97" s="155"/>
      <c r="G97" s="155"/>
      <c r="H97" s="155"/>
      <c r="I97" s="155"/>
      <c r="J97" s="155"/>
      <c r="K97" s="155"/>
    </row>
    <row r="98" spans="1:11" ht="14.25">
      <c r="A98" s="155"/>
      <c r="B98" s="155"/>
      <c r="C98" s="155"/>
      <c r="D98" s="155"/>
      <c r="E98" s="155"/>
      <c r="F98" s="155"/>
      <c r="G98" s="155"/>
      <c r="H98" s="155"/>
      <c r="I98" s="155"/>
      <c r="J98" s="155"/>
      <c r="K98" s="155"/>
    </row>
    <row r="99" spans="1:11" ht="14.25">
      <c r="A99" s="155"/>
      <c r="B99" s="155"/>
      <c r="C99" s="155"/>
      <c r="D99" s="155"/>
      <c r="E99" s="155"/>
      <c r="F99" s="155"/>
      <c r="G99" s="155"/>
      <c r="H99" s="155"/>
      <c r="I99" s="155"/>
      <c r="J99" s="155"/>
      <c r="K99" s="155"/>
    </row>
    <row r="100" spans="1:11" ht="14.25">
      <c r="A100" s="155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</row>
    <row r="101" spans="1:11" ht="14.25">
      <c r="A101" s="155"/>
      <c r="B101" s="155"/>
      <c r="C101" s="155"/>
      <c r="D101" s="155"/>
      <c r="E101" s="155"/>
      <c r="F101" s="155"/>
      <c r="G101" s="155"/>
      <c r="H101" s="155"/>
      <c r="I101" s="155"/>
      <c r="J101" s="155"/>
      <c r="K101" s="155"/>
    </row>
    <row r="102" spans="1:11" ht="14.25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</row>
    <row r="103" spans="1:11" ht="14.25">
      <c r="A103" s="155"/>
      <c r="B103" s="155"/>
      <c r="C103" s="155"/>
      <c r="D103" s="155"/>
      <c r="E103" s="155"/>
      <c r="F103" s="155"/>
      <c r="G103" s="155"/>
      <c r="H103" s="155"/>
      <c r="I103" s="155"/>
      <c r="J103" s="155"/>
      <c r="K103" s="155"/>
    </row>
    <row r="104" spans="1:11" ht="14.25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</row>
    <row r="105" spans="1:11" ht="14.25">
      <c r="A105" s="155"/>
      <c r="B105" s="155"/>
      <c r="C105" s="155"/>
      <c r="D105" s="155"/>
      <c r="E105" s="155"/>
      <c r="F105" s="155"/>
      <c r="G105" s="155"/>
      <c r="H105" s="155"/>
      <c r="I105" s="155"/>
      <c r="J105" s="155"/>
      <c r="K105" s="155"/>
    </row>
    <row r="106" spans="1:11" ht="14.25">
      <c r="A106" s="155"/>
      <c r="B106" s="155"/>
      <c r="C106" s="155"/>
      <c r="D106" s="155"/>
      <c r="E106" s="155"/>
      <c r="F106" s="155"/>
      <c r="G106" s="155"/>
      <c r="H106" s="155"/>
      <c r="I106" s="155"/>
      <c r="J106" s="155"/>
      <c r="K106" s="155"/>
    </row>
    <row r="107" spans="1:11" ht="14.25">
      <c r="A107" s="155"/>
      <c r="B107" s="155"/>
      <c r="C107" s="155"/>
      <c r="D107" s="155"/>
      <c r="E107" s="155"/>
      <c r="F107" s="155"/>
      <c r="G107" s="155"/>
      <c r="H107" s="155"/>
      <c r="I107" s="155"/>
      <c r="J107" s="155"/>
      <c r="K107" s="155"/>
    </row>
    <row r="108" spans="1:11" ht="14.25">
      <c r="A108" s="155"/>
      <c r="B108" s="155"/>
      <c r="C108" s="155"/>
      <c r="D108" s="155"/>
      <c r="E108" s="155"/>
      <c r="F108" s="155"/>
      <c r="G108" s="155"/>
      <c r="H108" s="155"/>
      <c r="I108" s="155"/>
      <c r="J108" s="155"/>
      <c r="K108" s="155"/>
    </row>
    <row r="109" spans="1:11" ht="14.25">
      <c r="A109" s="155"/>
      <c r="B109" s="155"/>
      <c r="C109" s="155"/>
      <c r="D109" s="155"/>
      <c r="E109" s="155"/>
      <c r="F109" s="155"/>
      <c r="G109" s="155"/>
      <c r="H109" s="155"/>
      <c r="I109" s="155"/>
      <c r="J109" s="155"/>
      <c r="K109" s="155"/>
    </row>
    <row r="110" spans="1:11" ht="14.25">
      <c r="A110" s="155"/>
      <c r="B110" s="155"/>
      <c r="C110" s="155"/>
      <c r="D110" s="155"/>
      <c r="E110" s="155"/>
      <c r="F110" s="155"/>
      <c r="G110" s="155"/>
      <c r="H110" s="155"/>
      <c r="I110" s="155"/>
      <c r="J110" s="155"/>
      <c r="K110" s="155"/>
    </row>
    <row r="111" spans="1:11" ht="14.25">
      <c r="A111" s="155"/>
      <c r="B111" s="155"/>
      <c r="C111" s="155"/>
      <c r="D111" s="155"/>
      <c r="E111" s="155"/>
      <c r="F111" s="155"/>
      <c r="G111" s="155"/>
      <c r="H111" s="155"/>
      <c r="I111" s="155"/>
      <c r="J111" s="155"/>
      <c r="K111" s="155"/>
    </row>
    <row r="112" spans="1:11" ht="14.25">
      <c r="A112" s="155"/>
      <c r="B112" s="155"/>
      <c r="C112" s="155"/>
      <c r="D112" s="155"/>
      <c r="E112" s="155"/>
      <c r="F112" s="155"/>
      <c r="G112" s="155"/>
      <c r="H112" s="155"/>
      <c r="I112" s="155"/>
      <c r="J112" s="155"/>
      <c r="K112" s="155"/>
    </row>
    <row r="113" spans="1:11" ht="14.25">
      <c r="A113" s="155"/>
      <c r="B113" s="155"/>
      <c r="C113" s="155"/>
      <c r="D113" s="155"/>
      <c r="E113" s="155"/>
      <c r="F113" s="155"/>
      <c r="G113" s="155"/>
      <c r="H113" s="155"/>
      <c r="I113" s="155"/>
      <c r="J113" s="155"/>
      <c r="K113" s="155"/>
    </row>
    <row r="114" spans="1:11" ht="14.25">
      <c r="A114" s="155"/>
      <c r="B114" s="155"/>
      <c r="C114" s="155"/>
      <c r="D114" s="155"/>
      <c r="E114" s="155"/>
      <c r="F114" s="155"/>
      <c r="G114" s="155"/>
      <c r="H114" s="155"/>
      <c r="I114" s="155"/>
      <c r="J114" s="155"/>
      <c r="K114" s="155"/>
    </row>
    <row r="115" spans="1:11" ht="14.25">
      <c r="A115" s="155"/>
      <c r="B115" s="155"/>
      <c r="C115" s="155"/>
      <c r="D115" s="155"/>
      <c r="E115" s="155"/>
      <c r="F115" s="155"/>
      <c r="G115" s="155"/>
      <c r="H115" s="155"/>
      <c r="I115" s="155"/>
      <c r="J115" s="155"/>
      <c r="K115" s="155"/>
    </row>
    <row r="116" spans="1:11" ht="14.25">
      <c r="A116" s="155"/>
      <c r="B116" s="155"/>
      <c r="C116" s="155"/>
      <c r="D116" s="155"/>
      <c r="E116" s="155"/>
      <c r="F116" s="155"/>
      <c r="G116" s="155"/>
      <c r="H116" s="155"/>
      <c r="I116" s="155"/>
      <c r="J116" s="155"/>
      <c r="K116" s="155"/>
    </row>
    <row r="117" spans="1:11" ht="14.25">
      <c r="A117" s="155"/>
      <c r="B117" s="155"/>
      <c r="C117" s="155"/>
      <c r="D117" s="155"/>
      <c r="E117" s="155"/>
      <c r="F117" s="155"/>
      <c r="G117" s="155"/>
      <c r="H117" s="155"/>
      <c r="I117" s="155"/>
      <c r="J117" s="155"/>
      <c r="K117" s="155"/>
    </row>
    <row r="118" spans="1:11" ht="14.25">
      <c r="A118" s="155"/>
      <c r="B118" s="155"/>
      <c r="C118" s="155"/>
      <c r="D118" s="155"/>
      <c r="E118" s="155"/>
      <c r="F118" s="155"/>
      <c r="G118" s="155"/>
      <c r="H118" s="155"/>
      <c r="I118" s="155"/>
      <c r="J118" s="155"/>
      <c r="K118" s="155"/>
    </row>
    <row r="119" spans="1:11" ht="14.25">
      <c r="A119" s="155"/>
      <c r="B119" s="155"/>
      <c r="C119" s="155"/>
      <c r="D119" s="155"/>
      <c r="E119" s="155"/>
      <c r="F119" s="155"/>
      <c r="G119" s="155"/>
      <c r="H119" s="155"/>
      <c r="I119" s="155"/>
      <c r="J119" s="155"/>
      <c r="K119" s="155"/>
    </row>
    <row r="120" spans="1:11" ht="14.25">
      <c r="A120" s="155"/>
      <c r="B120" s="155"/>
      <c r="C120" s="155"/>
      <c r="D120" s="155"/>
      <c r="E120" s="155"/>
      <c r="F120" s="155"/>
      <c r="G120" s="155"/>
      <c r="H120" s="155"/>
      <c r="I120" s="155"/>
      <c r="J120" s="155"/>
      <c r="K120" s="155"/>
    </row>
    <row r="121" spans="1:11" ht="14.25">
      <c r="A121" s="155"/>
      <c r="B121" s="155"/>
      <c r="C121" s="155"/>
      <c r="D121" s="155"/>
      <c r="E121" s="155"/>
      <c r="F121" s="155"/>
      <c r="G121" s="155"/>
      <c r="H121" s="155"/>
      <c r="I121" s="155"/>
      <c r="J121" s="155"/>
      <c r="K121" s="155"/>
    </row>
    <row r="122" spans="1:11" ht="14.2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5"/>
    </row>
    <row r="123" spans="1:11" ht="14.2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5"/>
    </row>
    <row r="124" spans="1:11" ht="14.25">
      <c r="A124" s="155"/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</row>
    <row r="125" spans="1:11" ht="14.25">
      <c r="A125" s="155"/>
      <c r="B125" s="155"/>
      <c r="C125" s="155"/>
      <c r="D125" s="155"/>
      <c r="E125" s="155"/>
      <c r="F125" s="155"/>
      <c r="G125" s="155"/>
      <c r="H125" s="155"/>
      <c r="I125" s="155"/>
      <c r="J125" s="155"/>
      <c r="K125" s="155"/>
    </row>
    <row r="126" spans="1:11" ht="12.75">
      <c r="A126" s="155"/>
      <c r="B126" s="155"/>
      <c r="C126" s="155"/>
      <c r="D126" s="155"/>
      <c r="E126" s="155"/>
      <c r="F126" s="155"/>
      <c r="G126" s="155"/>
      <c r="H126" s="155"/>
      <c r="I126" s="155"/>
      <c r="J126" s="155"/>
      <c r="K126" s="155"/>
    </row>
    <row r="127" spans="1:11" ht="12.75" customHeight="1">
      <c r="A127" s="321" t="s">
        <v>245</v>
      </c>
      <c r="B127" s="321"/>
      <c r="C127" s="321"/>
      <c r="D127" s="321"/>
      <c r="E127" s="321" t="s">
        <v>246</v>
      </c>
      <c r="F127" s="321"/>
      <c r="G127" s="321"/>
      <c r="H127" s="321" t="s">
        <v>247</v>
      </c>
      <c r="I127" s="321"/>
      <c r="J127" s="321"/>
      <c r="K127" s="155"/>
    </row>
    <row r="128" spans="1:11" ht="12.75">
      <c r="A128" s="321"/>
      <c r="B128" s="321"/>
      <c r="C128" s="321"/>
      <c r="D128" s="321"/>
      <c r="E128" s="321"/>
      <c r="F128" s="321"/>
      <c r="G128" s="321"/>
      <c r="H128" s="321"/>
      <c r="I128" s="321"/>
      <c r="J128" s="321"/>
      <c r="K128" s="155"/>
    </row>
    <row r="129" spans="1:11" ht="12.75">
      <c r="A129" s="321"/>
      <c r="B129" s="321"/>
      <c r="C129" s="321"/>
      <c r="D129" s="321"/>
      <c r="E129" s="321"/>
      <c r="F129" s="321"/>
      <c r="G129" s="321"/>
      <c r="H129" s="321"/>
      <c r="I129" s="321"/>
      <c r="J129" s="321"/>
      <c r="K129" s="155"/>
    </row>
    <row r="130" spans="1:11" ht="12.75">
      <c r="A130" s="321"/>
      <c r="B130" s="321"/>
      <c r="C130" s="321"/>
      <c r="D130" s="321"/>
      <c r="E130" s="321"/>
      <c r="F130" s="321"/>
      <c r="G130" s="321"/>
      <c r="H130" s="321"/>
      <c r="I130" s="321"/>
      <c r="J130" s="321"/>
      <c r="K130" s="155"/>
    </row>
    <row r="131" spans="1:11" ht="12.75">
      <c r="A131" s="321"/>
      <c r="B131" s="321"/>
      <c r="C131" s="321"/>
      <c r="D131" s="321"/>
      <c r="E131" s="321"/>
      <c r="F131" s="321"/>
      <c r="G131" s="321"/>
      <c r="H131" s="321"/>
      <c r="I131" s="321"/>
      <c r="J131" s="321"/>
      <c r="K131" s="155"/>
    </row>
    <row r="132" spans="1:11" ht="12.75">
      <c r="A132" s="265" t="s">
        <v>212</v>
      </c>
      <c r="B132" s="1" t="str">
        <f>'2 Spis zawodników - planowanych'!$K$3</f>
        <v>K/</v>
      </c>
      <c r="C132" s="155"/>
      <c r="D132" s="155"/>
      <c r="E132" s="155"/>
      <c r="F132" s="155"/>
      <c r="G132" s="155"/>
      <c r="H132" s="155"/>
      <c r="I132" s="155"/>
      <c r="J132" s="155"/>
      <c r="K132" s="155"/>
    </row>
  </sheetData>
  <sheetProtection selectLockedCells="1" selectUnlockedCells="1"/>
  <mergeCells count="3">
    <mergeCell ref="A127:D131"/>
    <mergeCell ref="E127:G131"/>
    <mergeCell ref="H127:J131"/>
  </mergeCells>
  <printOptions/>
  <pageMargins left="0.7" right="0.7" top="0.75" bottom="0.75" header="0.5118055555555555" footer="0.5118055555555555"/>
  <pageSetup horizontalDpi="300" verticalDpi="300" orientation="portrait" paperSize="9" scale="81"/>
  <rowBreaks count="1" manualBreakCount="1">
    <brk id="66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X177"/>
  <sheetViews>
    <sheetView view="pageBreakPreview" zoomScale="77" zoomScaleNormal="55" zoomScaleSheetLayoutView="77" workbookViewId="0" topLeftCell="A1">
      <selection activeCell="G26" sqref="G26"/>
    </sheetView>
  </sheetViews>
  <sheetFormatPr defaultColWidth="9.140625" defaultRowHeight="12.75"/>
  <cols>
    <col min="1" max="1" width="3.421875" style="1" customWidth="1"/>
    <col min="2" max="2" width="9.00390625" style="0" customWidth="1"/>
    <col min="3" max="3" width="13.28125" style="0" customWidth="1"/>
    <col min="4" max="4" width="21.140625" style="0" customWidth="1"/>
    <col min="5" max="5" width="7.7109375" style="0" customWidth="1"/>
    <col min="6" max="6" width="27.28125" style="0" customWidth="1"/>
    <col min="7" max="7" width="14.00390625" style="0" customWidth="1"/>
    <col min="8" max="8" width="9.8515625" style="0" customWidth="1"/>
    <col min="9" max="9" width="24.00390625" style="0" customWidth="1"/>
    <col min="10" max="10" width="3.28125" style="1" customWidth="1"/>
    <col min="11" max="55" width="0" style="0" hidden="1" customWidth="1"/>
    <col min="56" max="56" width="0" style="322" hidden="1" customWidth="1"/>
    <col min="57" max="102" width="0" style="0" hidden="1" customWidth="1"/>
    <col min="103" max="16384" width="9.421875" style="0" customWidth="1"/>
  </cols>
  <sheetData>
    <row r="1" spans="2:56" s="1" customFormat="1" ht="12.75">
      <c r="B1" s="3"/>
      <c r="C1" s="3"/>
      <c r="D1" s="3"/>
      <c r="E1" s="3"/>
      <c r="F1" s="3"/>
      <c r="G1" s="3"/>
      <c r="H1" s="3"/>
      <c r="I1" s="3"/>
      <c r="BD1" s="217"/>
    </row>
    <row r="2" spans="2:9" ht="12.75">
      <c r="B2" s="132"/>
      <c r="C2" s="157"/>
      <c r="D2" s="158"/>
      <c r="E2" s="158"/>
      <c r="F2" s="158"/>
      <c r="G2" s="159" t="s">
        <v>107</v>
      </c>
      <c r="H2" s="160" t="s">
        <v>4</v>
      </c>
      <c r="I2" s="136" t="str">
        <f>'5 Uwagi organizacyjne'!$C$6&amp;" "&amp;'5 Uwagi organizacyjne'!$E$6</f>
        <v>K/ </v>
      </c>
    </row>
    <row r="3" spans="2:9" ht="12.75">
      <c r="B3" s="163" t="s">
        <v>6</v>
      </c>
      <c r="C3" s="163"/>
      <c r="D3" s="164"/>
      <c r="E3" s="164"/>
      <c r="F3" s="164"/>
      <c r="G3" s="162" t="s">
        <v>248</v>
      </c>
      <c r="H3" s="162"/>
      <c r="I3" s="162"/>
    </row>
    <row r="4" spans="2:56" s="1" customFormat="1" ht="12.75">
      <c r="B4" s="3"/>
      <c r="C4" s="3"/>
      <c r="D4" s="3"/>
      <c r="E4" s="3"/>
      <c r="F4" s="3"/>
      <c r="G4" s="3"/>
      <c r="H4" s="3"/>
      <c r="I4" s="3"/>
      <c r="BD4" s="217"/>
    </row>
    <row r="5" spans="2:56" s="1" customFormat="1" ht="12.75">
      <c r="B5" s="3"/>
      <c r="C5" s="3"/>
      <c r="D5" s="3"/>
      <c r="E5" s="3"/>
      <c r="F5" s="3"/>
      <c r="G5" s="3"/>
      <c r="H5" s="3"/>
      <c r="I5" s="3"/>
      <c r="BD5" s="217"/>
    </row>
    <row r="6" spans="2:56" s="1" customFormat="1" ht="12.75">
      <c r="B6" s="3"/>
      <c r="C6" s="3"/>
      <c r="D6" s="3"/>
      <c r="E6" s="3"/>
      <c r="F6" s="3"/>
      <c r="G6" s="323" t="s">
        <v>249</v>
      </c>
      <c r="H6" s="323"/>
      <c r="I6" s="323"/>
      <c r="BD6" s="217"/>
    </row>
    <row r="7" spans="2:9" ht="24.75" customHeight="1">
      <c r="B7" s="324" t="s">
        <v>250</v>
      </c>
      <c r="C7" s="324"/>
      <c r="D7" s="324"/>
      <c r="E7" s="324"/>
      <c r="F7" s="324"/>
      <c r="G7" s="324"/>
      <c r="H7" s="324"/>
      <c r="I7" s="324"/>
    </row>
    <row r="8" spans="2:9" ht="14.25" customHeight="1">
      <c r="B8" s="325" t="s">
        <v>14</v>
      </c>
      <c r="C8" s="326" t="str">
        <f>'1 Preliminarz KWJ'!$C$8</f>
        <v>JUDO</v>
      </c>
      <c r="D8" s="326"/>
      <c r="E8" s="326"/>
      <c r="F8" s="326"/>
      <c r="G8" s="326"/>
      <c r="H8" s="326"/>
      <c r="I8" s="326"/>
    </row>
    <row r="9" spans="2:9" ht="12.75">
      <c r="B9" s="325" t="s">
        <v>115</v>
      </c>
      <c r="C9" s="327" t="str">
        <f>'2 Spis zawodników - planowanych'!$H$9</f>
        <v>Od 30-11-n.e.2016n.e.2016 do 05-12-n.e.2016n.e.2016</v>
      </c>
      <c r="D9" s="327"/>
      <c r="E9" s="327"/>
      <c r="F9" s="327"/>
      <c r="G9" s="327"/>
      <c r="H9" s="327"/>
      <c r="I9" s="327"/>
    </row>
    <row r="10" spans="2:9" ht="14.25" customHeight="1">
      <c r="B10" s="325" t="s">
        <v>20</v>
      </c>
      <c r="C10" s="326" t="str">
        <f>'1 Preliminarz KWJ'!$C$10</f>
        <v>Piła</v>
      </c>
      <c r="D10" s="326"/>
      <c r="E10" s="326"/>
      <c r="F10" s="326"/>
      <c r="G10" s="326"/>
      <c r="H10" s="326"/>
      <c r="I10" s="326"/>
    </row>
    <row r="11" spans="2:56" s="1" customFormat="1" ht="12.75">
      <c r="B11" s="3"/>
      <c r="C11" s="3"/>
      <c r="D11" s="3"/>
      <c r="E11" s="3"/>
      <c r="F11" s="3"/>
      <c r="G11" s="3"/>
      <c r="H11" s="3"/>
      <c r="I11" s="3"/>
      <c r="BD11" s="217"/>
    </row>
    <row r="12" spans="2:9" ht="12.75">
      <c r="B12" s="328" t="s">
        <v>251</v>
      </c>
      <c r="C12" s="328"/>
      <c r="D12" s="328"/>
      <c r="E12" s="328"/>
      <c r="F12" s="328"/>
      <c r="G12" s="328"/>
      <c r="H12" s="328"/>
      <c r="I12" s="328"/>
    </row>
    <row r="13" spans="2:58" ht="31.5" customHeight="1">
      <c r="B13" s="167" t="s">
        <v>80</v>
      </c>
      <c r="C13" s="167" t="s">
        <v>252</v>
      </c>
      <c r="D13" s="167" t="s">
        <v>209</v>
      </c>
      <c r="E13" s="167" t="s">
        <v>253</v>
      </c>
      <c r="F13" s="167" t="s">
        <v>84</v>
      </c>
      <c r="G13" s="167" t="s">
        <v>254</v>
      </c>
      <c r="H13" s="167" t="s">
        <v>244</v>
      </c>
      <c r="I13" s="167"/>
      <c r="L13" t="s">
        <v>255</v>
      </c>
      <c r="BF13" t="s">
        <v>256</v>
      </c>
    </row>
    <row r="14" spans="2:102" ht="24.75" customHeight="1">
      <c r="B14" s="329" t="s">
        <v>134</v>
      </c>
      <c r="C14" s="330">
        <v>1</v>
      </c>
      <c r="D14" s="331" t="str">
        <f>IF('6 Obecność na treningu'!B3="","",'6 Obecność na treningu'!B3)</f>
        <v>Monika Olejnik</v>
      </c>
      <c r="E14" s="332">
        <f>IF('6 Obecność na treningu'!C3="","",'6 Obecność na treningu'!C3)</f>
        <v>2001</v>
      </c>
      <c r="F14" s="333" t="str">
        <f>IF('6 Obecność na treningu'!D3="","",'6 Obecność na treningu'!D3)</f>
        <v>AZS AWF Poznań</v>
      </c>
      <c r="G14" s="334">
        <v>14</v>
      </c>
      <c r="H14" s="293" t="s">
        <v>257</v>
      </c>
      <c r="I14" s="293"/>
      <c r="L14" s="99">
        <f>COUNTIF('6 Obecność na treningu'!G3:H3,("=T"))+COUNTIF('6 Obecność na treningu'!G3:H3,("=C"))+COUNTIF('6 Obecność na treningu'!G3:H3,("=K"))</f>
        <v>0</v>
      </c>
      <c r="N14" s="99">
        <f>COUNTIF('6 Obecność na treningu'!I3:J3,("=T"))+COUNTIF('6 Obecność na treningu'!I3:J3,("=C"))+COUNTIF('6 Obecność na treningu'!I3:J3,("=K"))</f>
        <v>0</v>
      </c>
      <c r="P14" s="99">
        <f>COUNTIF('6 Obecność na treningu'!K3:L3,("=T"))+COUNTIF('6 Obecność na treningu'!K3:L3,("=C"))+COUNTIF('6 Obecność na treningu'!K3:L3,("=K"))</f>
        <v>0</v>
      </c>
      <c r="R14" s="99">
        <f>COUNTIF('6 Obecność na treningu'!M3:N3,("=T"))+COUNTIF('6 Obecność na treningu'!M3:N3,("=C"))+COUNTIF('6 Obecność na treningu'!M3:N3,("=K"))</f>
        <v>0</v>
      </c>
      <c r="T14" s="99">
        <f>COUNTIF('6 Obecność na treningu'!O3:P3,("=T"))+COUNTIF('6 Obecność na treningu'!O3:P3,("=C"))+COUNTIF('6 Obecność na treningu'!O3:P3,("=K"))</f>
        <v>0</v>
      </c>
      <c r="V14" s="99">
        <f>COUNTIF('6 Obecność na treningu'!Q3:R3,("=T"))+COUNTIF('6 Obecność na treningu'!Q3:R3,("=C"))+COUNTIF('6 Obecność na treningu'!Q3:R3,("=K"))</f>
        <v>0</v>
      </c>
      <c r="X14" s="99">
        <f>COUNTIF('6 Obecność na treningu'!S3:T3,("=T"))+COUNTIF('6 Obecność na treningu'!S3:T3,("=C"))+COUNTIF('6 Obecność na treningu'!S3:T3,("=K"))</f>
        <v>0</v>
      </c>
      <c r="Z14" s="99">
        <f>COUNTIF('6 Obecność na treningu'!U3:V3,("=T"))+COUNTIF('6 Obecność na treningu'!U3:V3,("=C"))+COUNTIF('6 Obecność na treningu'!U3:V3,("=K"))</f>
        <v>0</v>
      </c>
      <c r="AB14" s="99">
        <f>COUNTIF('6 Obecność na treningu'!W3:X3,("=T"))+COUNTIF('6 Obecność na treningu'!W3:X3,("=C"))+COUNTIF('6 Obecność na treningu'!W3:X3,("=K"))</f>
        <v>0</v>
      </c>
      <c r="AD14" s="99">
        <f>COUNTIF('6 Obecność na treningu'!Y3:Z3,("=T"))+COUNTIF('6 Obecność na treningu'!Y3:Z3,("=C"))+COUNTIF('6 Obecność na treningu'!Y3:Z3,("=K"))</f>
        <v>0</v>
      </c>
      <c r="AF14" s="99">
        <f>COUNTIF('6 Obecność na treningu'!AA3:AB3,("=T"))+COUNTIF('6 Obecność na treningu'!AA3:AB3,("=C"))+COUNTIF('6 Obecność na treningu'!AA3:AB3,("=K"))</f>
        <v>0</v>
      </c>
      <c r="AH14" s="99">
        <f>COUNTIF('6 Obecność na treningu'!AC3:AD3,("=T"))+COUNTIF('6 Obecność na treningu'!AC3:AD3,("=C"))+COUNTIF('6 Obecność na treningu'!AC3:AD3,("=K"))</f>
        <v>0</v>
      </c>
      <c r="AJ14" s="99">
        <f>COUNTIF('6 Obecność na treningu'!AE3:AF3,("=T"))+COUNTIF('6 Obecność na treningu'!AE3:AF3,("=C"))+COUNTIF('6 Obecność na treningu'!AE3:AF3,("=K"))</f>
        <v>0</v>
      </c>
      <c r="AL14" s="99">
        <f>COUNTIF('6 Obecność na treningu'!AG3:AH3,("=T"))+COUNTIF('6 Obecność na treningu'!AG3:AH3,("=C"))+COUNTIF('6 Obecność na treningu'!AG3:AH3,("=K"))</f>
        <v>0</v>
      </c>
      <c r="AN14" s="99">
        <f>COUNTIF('6 Obecność na treningu'!AI3:AJ3,("=T"))+COUNTIF('6 Obecność na treningu'!AI3:AJ3,("=C"))+COUNTIF('6 Obecność na treningu'!AI3:AJ3,("=K"))</f>
        <v>0</v>
      </c>
      <c r="AP14" s="99">
        <f>COUNTIF('6 Obecność na treningu'!AK3:AL3,("=T"))+COUNTIF('6 Obecność na treningu'!AK3:AL3,("=C"))+COUNTIF('6 Obecność na treningu'!AK3:AL3,("=K"))</f>
        <v>0</v>
      </c>
      <c r="AR14" s="99">
        <f>COUNTIF('6 Obecność na treningu'!AM3:AN3,("=T"))+COUNTIF('6 Obecność na treningu'!AM3:AN3,("=C"))+COUNTIF('6 Obecność na treningu'!AM3:AN3,("=K"))</f>
        <v>0</v>
      </c>
      <c r="AT14" s="99">
        <f>COUNTIF('6 Obecność na treningu'!AO3:AP3,("=T"))+COUNTIF('6 Obecność na treningu'!AO3:AP3,("=C"))+COUNTIF('6 Obecność na treningu'!AO3:AP3,("=K"))</f>
        <v>0</v>
      </c>
      <c r="AV14" s="99">
        <f>COUNTIF('6 Obecność na treningu'!AQ3:AR3,("=T"))+COUNTIF('6 Obecność na treningu'!AQ3:AR3,("=C"))+COUNTIF('6 Obecność na treningu'!AQ3:AR3,("=K"))</f>
        <v>0</v>
      </c>
      <c r="AX14" s="99">
        <f>COUNTIF('6 Obecność na treningu'!AS3:AT3,("=T"))+COUNTIF('6 Obecność na treningu'!AS3:AT3,("=C"))+COUNTIF('6 Obecność na treningu'!AS3:AT3,("=K"))</f>
        <v>0</v>
      </c>
      <c r="AZ14" s="99">
        <f>COUNTIF('6 Obecność na treningu'!AU3:AV3,("=T"))+COUNTIF('6 Obecność na treningu'!AU3:AV3,("=C"))+COUNTIF('6 Obecność na treningu'!AU3:AV3,("=K"))</f>
        <v>0</v>
      </c>
      <c r="BB14" s="99">
        <f>COUNTIF('6 Obecność na treningu'!AW3:AX3,("=T"))+COUNTIF('6 Obecność na treningu'!AW3:AX3,("=C"))+COUNTIF('6 Obecność na treningu'!AW3:AX3,("=K"))</f>
        <v>0</v>
      </c>
      <c r="BD14" s="322">
        <f>COUNTIF('6 Obecność na treningu'!AY3:AZ3,("=T"))+COUNTIF('6 Obecność na treningu'!AY3:AZ3,("=C"))+COUNTIF('6 Obecność na treningu'!AY3:AZ3,("=K"))</f>
        <v>0</v>
      </c>
      <c r="BF14" s="99">
        <f>IF(L14&lt;&gt;0,1,0)</f>
        <v>0</v>
      </c>
      <c r="BH14" s="99">
        <f>IF(N14&lt;&gt;0,1,0)</f>
        <v>0</v>
      </c>
      <c r="BJ14" s="99">
        <f>IF(P14&lt;&gt;0,1,0)</f>
        <v>0</v>
      </c>
      <c r="BL14" s="99">
        <f>IF(R14&lt;&gt;0,1,0)</f>
        <v>0</v>
      </c>
      <c r="BN14" s="99">
        <f>IF(T14&lt;&gt;0,1,0)</f>
        <v>0</v>
      </c>
      <c r="BP14" s="99">
        <f>IF(V14&lt;&gt;0,1,0)</f>
        <v>0</v>
      </c>
      <c r="BR14" s="99">
        <f>IF(X14&lt;&gt;0,1,0)</f>
        <v>0</v>
      </c>
      <c r="BT14" s="99">
        <f>IF(Z14&lt;&gt;0,1,0)</f>
        <v>0</v>
      </c>
      <c r="BV14" s="99">
        <f>IF(AB14&lt;&gt;0,1,0)</f>
        <v>0</v>
      </c>
      <c r="BX14" s="99">
        <f>IF(AD14&lt;&gt;0,1,0)</f>
        <v>0</v>
      </c>
      <c r="BZ14" s="99">
        <f>IF(AF14&lt;&gt;0,1,0)</f>
        <v>0</v>
      </c>
      <c r="CB14" s="99">
        <f>IF(AH14&lt;&gt;0,1,0)</f>
        <v>0</v>
      </c>
      <c r="CD14" s="99">
        <f>IF(AJ14&lt;&gt;0,1,0)</f>
        <v>0</v>
      </c>
      <c r="CF14" s="99">
        <f>IF(AL14&lt;&gt;0,1,0)</f>
        <v>0</v>
      </c>
      <c r="CH14" s="99">
        <f>IF(AN14&lt;&gt;0,1,0)</f>
        <v>0</v>
      </c>
      <c r="CJ14" s="99">
        <f>IF(AP14&lt;&gt;0,1,0)</f>
        <v>0</v>
      </c>
      <c r="CL14" s="99">
        <f>IF(AR14&lt;&gt;0,1,0)</f>
        <v>0</v>
      </c>
      <c r="CN14" s="99">
        <f>IF(AT14&lt;&gt;0,1,0)</f>
        <v>0</v>
      </c>
      <c r="CP14" s="99">
        <f>IF(AV14&lt;&gt;0,1,0)</f>
        <v>0</v>
      </c>
      <c r="CR14" s="99">
        <f>IF(AX14&lt;&gt;0,1,0)</f>
        <v>0</v>
      </c>
      <c r="CT14" s="99">
        <f>IF(AZ14&lt;&gt;0,1,0)</f>
        <v>0</v>
      </c>
      <c r="CV14" s="99">
        <f>IF(BB14&lt;&gt;0,1,0)</f>
        <v>0</v>
      </c>
      <c r="CX14" s="99">
        <f>IF(BD14&lt;&gt;0,1,0)</f>
        <v>0</v>
      </c>
    </row>
    <row r="15" spans="2:102" ht="24.75" customHeight="1">
      <c r="B15" s="329" t="s">
        <v>137</v>
      </c>
      <c r="C15" s="330">
        <v>2</v>
      </c>
      <c r="D15" s="332" t="str">
        <f>IF('6 Obecność na treningu'!B4="","",'6 Obecność na treningu'!B4)</f>
        <v>Zuzanna Walczak</v>
      </c>
      <c r="E15" s="332">
        <f>IF('6 Obecność na treningu'!C4="","",'6 Obecność na treningu'!C4)</f>
        <v>2001</v>
      </c>
      <c r="F15" s="333" t="str">
        <f>IF('6 Obecność na treningu'!D4="","",'6 Obecność na treningu'!D4)</f>
        <v>AZS WSPiA Poznań</v>
      </c>
      <c r="G15" s="334">
        <v>14</v>
      </c>
      <c r="H15" s="293" t="s">
        <v>257</v>
      </c>
      <c r="I15" s="293"/>
      <c r="L15" s="99">
        <f>COUNTIF('6 Obecność na treningu'!G4:H4,("=T"))+COUNTIF('6 Obecność na treningu'!G4:H4,("=C"))+COUNTIF('6 Obecność na treningu'!G4:H4,("=K"))</f>
        <v>0</v>
      </c>
      <c r="N15" s="99">
        <f>COUNTIF('6 Obecność na treningu'!I4:J4,("=T"))+COUNTIF('6 Obecność na treningu'!I4:J4,("=C"))+COUNTIF('6 Obecność na treningu'!I4:J4,("=K"))</f>
        <v>0</v>
      </c>
      <c r="P15" s="99">
        <f>COUNTIF('6 Obecność na treningu'!K4:L4,("=T"))+COUNTIF('6 Obecność na treningu'!K4:L4,("=C"))+COUNTIF('6 Obecność na treningu'!K4:L4,("=K"))</f>
        <v>0</v>
      </c>
      <c r="R15" s="99">
        <f>COUNTIF('6 Obecność na treningu'!M4:N4,("=T"))+COUNTIF('6 Obecność na treningu'!M4:N4,("=C"))+COUNTIF('6 Obecność na treningu'!M4:N4,("=K"))</f>
        <v>0</v>
      </c>
      <c r="T15" s="99">
        <f>COUNTIF('6 Obecność na treningu'!O4:P4,("=T"))+COUNTIF('6 Obecność na treningu'!O4:P4,("=C"))+COUNTIF('6 Obecność na treningu'!O4:P4,("=K"))</f>
        <v>0</v>
      </c>
      <c r="V15" s="99">
        <f>COUNTIF('6 Obecność na treningu'!Q4:R4,("=T"))+COUNTIF('6 Obecność na treningu'!Q4:R4,("=C"))+COUNTIF('6 Obecność na treningu'!Q4:R4,("=K"))</f>
        <v>0</v>
      </c>
      <c r="X15" s="99">
        <f>COUNTIF('6 Obecność na treningu'!S4:T4,("=T"))+COUNTIF('6 Obecność na treningu'!S4:T4,("=C"))+COUNTIF('6 Obecność na treningu'!S4:T4,("=K"))</f>
        <v>0</v>
      </c>
      <c r="Z15" s="99">
        <f>COUNTIF('6 Obecność na treningu'!U4:V4,("=T"))+COUNTIF('6 Obecność na treningu'!U4:V4,("=C"))+COUNTIF('6 Obecność na treningu'!U4:V4,("=K"))</f>
        <v>0</v>
      </c>
      <c r="AB15" s="99">
        <f>COUNTIF('6 Obecność na treningu'!W4:X4,("=T"))+COUNTIF('6 Obecność na treningu'!W4:X4,("=C"))+COUNTIF('6 Obecność na treningu'!W4:X4,("=K"))</f>
        <v>0</v>
      </c>
      <c r="AD15" s="99">
        <f>COUNTIF('6 Obecność na treningu'!Y4:Z4,("=T"))+COUNTIF('6 Obecność na treningu'!Y4:Z4,("=C"))+COUNTIF('6 Obecność na treningu'!Y4:Z4,("=K"))</f>
        <v>0</v>
      </c>
      <c r="AF15" s="99">
        <f>COUNTIF('6 Obecność na treningu'!AA4:AB4,("=T"))+COUNTIF('6 Obecność na treningu'!AA4:AB4,("=C"))+COUNTIF('6 Obecność na treningu'!AA4:AB4,("=K"))</f>
        <v>0</v>
      </c>
      <c r="AH15" s="99">
        <f>COUNTIF('6 Obecność na treningu'!AC4:AD4,("=T"))+COUNTIF('6 Obecność na treningu'!AC4:AD4,("=C"))+COUNTIF('6 Obecność na treningu'!AC4:AD4,("=K"))</f>
        <v>0</v>
      </c>
      <c r="AJ15" s="99">
        <f>COUNTIF('6 Obecność na treningu'!AE4:AF4,("=T"))+COUNTIF('6 Obecność na treningu'!AE4:AF4,("=C"))+COUNTIF('6 Obecność na treningu'!AE4:AF4,("=K"))</f>
        <v>0</v>
      </c>
      <c r="AL15" s="99">
        <f>COUNTIF('6 Obecność na treningu'!AG4:AH4,("=T"))+COUNTIF('6 Obecność na treningu'!AG4:AH4,("=C"))+COUNTIF('6 Obecność na treningu'!AG4:AH4,("=K"))</f>
        <v>0</v>
      </c>
      <c r="AN15" s="99">
        <f>COUNTIF('6 Obecność na treningu'!AI4:AJ4,("=T"))+COUNTIF('6 Obecność na treningu'!AI4:AJ4,("=C"))+COUNTIF('6 Obecność na treningu'!AI4:AJ4,("=K"))</f>
        <v>0</v>
      </c>
      <c r="AP15" s="99">
        <f>COUNTIF('6 Obecność na treningu'!AK4:AL4,("=T"))+COUNTIF('6 Obecność na treningu'!AK4:AL4,("=C"))+COUNTIF('6 Obecność na treningu'!AK4:AL4,("=K"))</f>
        <v>0</v>
      </c>
      <c r="AR15" s="99">
        <f>COUNTIF('6 Obecność na treningu'!AM4:AN4,("=T"))+COUNTIF('6 Obecność na treningu'!AM4:AN4,("=C"))+COUNTIF('6 Obecność na treningu'!AM4:AN4,("=K"))</f>
        <v>0</v>
      </c>
      <c r="AT15" s="99">
        <f>COUNTIF('6 Obecność na treningu'!AO4:AP4,("=T"))+COUNTIF('6 Obecność na treningu'!AO4:AP4,("=C"))+COUNTIF('6 Obecność na treningu'!AO4:AP4,("=K"))</f>
        <v>0</v>
      </c>
      <c r="AV15" s="99">
        <f>COUNTIF('6 Obecność na treningu'!AQ4:AR4,("=T"))+COUNTIF('6 Obecność na treningu'!AQ4:AR4,("=C"))+COUNTIF('6 Obecność na treningu'!AQ4:AR4,("=K"))</f>
        <v>0</v>
      </c>
      <c r="AX15" s="99">
        <f>COUNTIF('6 Obecność na treningu'!AS4:AT4,("=T"))+COUNTIF('6 Obecność na treningu'!AS4:AT4,("=C"))+COUNTIF('6 Obecność na treningu'!AS4:AT4,("=K"))</f>
        <v>0</v>
      </c>
      <c r="AZ15" s="99">
        <f>COUNTIF('6 Obecność na treningu'!AU4:AV4,("=T"))+COUNTIF('6 Obecność na treningu'!AU4:AV4,("=C"))+COUNTIF('6 Obecność na treningu'!AU4:AV4,("=K"))</f>
        <v>0</v>
      </c>
      <c r="BB15" s="99">
        <f>COUNTIF('6 Obecność na treningu'!AW4:AX4,("=T"))+COUNTIF('6 Obecność na treningu'!AW4:AX4,("=C"))+COUNTIF('6 Obecność na treningu'!AW4:AX4,("=K"))</f>
        <v>0</v>
      </c>
      <c r="BD15" s="322">
        <f>COUNTIF('6 Obecność na treningu'!AY4:AZ4,("=T"))+COUNTIF('6 Obecność na treningu'!AY4:AZ4,("=C"))+COUNTIF('6 Obecność na treningu'!AY4:AZ4,("=K"))</f>
        <v>0</v>
      </c>
      <c r="BF15" s="99">
        <f>IF(L15&lt;&gt;0,1,0)</f>
        <v>0</v>
      </c>
      <c r="BH15" s="99">
        <f>IF(N15&lt;&gt;0,1,0)</f>
        <v>0</v>
      </c>
      <c r="BJ15" s="99">
        <f>IF(P15&lt;&gt;0,1,0)</f>
        <v>0</v>
      </c>
      <c r="BL15" s="99">
        <f>IF(R15&lt;&gt;0,1,0)</f>
        <v>0</v>
      </c>
      <c r="BN15" s="99">
        <f>IF(T15&lt;&gt;0,1,0)</f>
        <v>0</v>
      </c>
      <c r="BP15" s="99">
        <f>IF(V15&lt;&gt;0,1,0)</f>
        <v>0</v>
      </c>
      <c r="BR15" s="99">
        <f>IF(X15&lt;&gt;0,1,0)</f>
        <v>0</v>
      </c>
      <c r="BT15" s="99">
        <f>IF(Z15&lt;&gt;0,1,0)</f>
        <v>0</v>
      </c>
      <c r="BV15" s="99">
        <f>IF(AB15&lt;&gt;0,1,0)</f>
        <v>0</v>
      </c>
      <c r="BX15" s="99">
        <f>IF(AD15&lt;&gt;0,1,0)</f>
        <v>0</v>
      </c>
      <c r="BZ15" s="99">
        <f>IF(AF15&lt;&gt;0,1,0)</f>
        <v>0</v>
      </c>
      <c r="CB15" s="99">
        <f>IF(AH15&lt;&gt;0,1,0)</f>
        <v>0</v>
      </c>
      <c r="CD15" s="99">
        <f>IF(AJ15&lt;&gt;0,1,0)</f>
        <v>0</v>
      </c>
      <c r="CF15" s="99">
        <f>IF(AL15&lt;&gt;0,1,0)</f>
        <v>0</v>
      </c>
      <c r="CH15" s="99">
        <f>IF(AN15&lt;&gt;0,1,0)</f>
        <v>0</v>
      </c>
      <c r="CJ15" s="99">
        <f>IF(AP15&lt;&gt;0,1,0)</f>
        <v>0</v>
      </c>
      <c r="CL15" s="99">
        <f>IF(AR15&lt;&gt;0,1,0)</f>
        <v>0</v>
      </c>
      <c r="CN15" s="99">
        <f>IF(AT15&lt;&gt;0,1,0)</f>
        <v>0</v>
      </c>
      <c r="CP15" s="99">
        <f>IF(AV15&lt;&gt;0,1,0)</f>
        <v>0</v>
      </c>
      <c r="CR15" s="99">
        <f>IF(AX15&lt;&gt;0,1,0)</f>
        <v>0</v>
      </c>
      <c r="CT15" s="99">
        <f>IF(AZ15&lt;&gt;0,1,0)</f>
        <v>0</v>
      </c>
      <c r="CV15" s="99">
        <f>IF(BB15&lt;&gt;0,1,0)</f>
        <v>0</v>
      </c>
      <c r="CX15" s="99">
        <f>IF(BD15&lt;&gt;0,1,0)</f>
        <v>0</v>
      </c>
    </row>
    <row r="16" spans="2:102" ht="24.75" customHeight="1">
      <c r="B16" s="329" t="s">
        <v>138</v>
      </c>
      <c r="C16" s="330">
        <v>3</v>
      </c>
      <c r="D16" s="332" t="str">
        <f>IF('6 Obecność na treningu'!B5="","",'6 Obecność na treningu'!B5)</f>
        <v>Oliwia Cebieniak</v>
      </c>
      <c r="E16" s="332">
        <f>IF('6 Obecność na treningu'!C5="","",'6 Obecność na treningu'!C5)</f>
        <v>2001</v>
      </c>
      <c r="F16" s="333" t="str">
        <f>IF('6 Obecność na treningu'!D5="","",'6 Obecność na treningu'!D5)</f>
        <v>UKS 3 Piła</v>
      </c>
      <c r="G16" s="334">
        <v>14</v>
      </c>
      <c r="H16" s="293" t="s">
        <v>257</v>
      </c>
      <c r="I16" s="293"/>
      <c r="L16" s="99">
        <f>COUNTIF('6 Obecność na treningu'!G5:H5,("=T"))+COUNTIF('6 Obecność na treningu'!G5:H5,("=C"))+COUNTIF('6 Obecność na treningu'!G5:H5,("=K"))</f>
        <v>0</v>
      </c>
      <c r="N16" s="99">
        <f>COUNTIF('6 Obecność na treningu'!I5:J5,("=T"))+COUNTIF('6 Obecność na treningu'!I5:J5,("=C"))+COUNTIF('6 Obecność na treningu'!I5:J5,("=K"))</f>
        <v>0</v>
      </c>
      <c r="P16" s="99">
        <f>COUNTIF('6 Obecność na treningu'!K5:L5,("=T"))+COUNTIF('6 Obecność na treningu'!K5:L5,("=C"))+COUNTIF('6 Obecność na treningu'!K5:L5,("=K"))</f>
        <v>0</v>
      </c>
      <c r="R16" s="99">
        <f>COUNTIF('6 Obecność na treningu'!M5:N5,("=T"))+COUNTIF('6 Obecność na treningu'!M5:N5,("=C"))+COUNTIF('6 Obecność na treningu'!M5:N5,("=K"))</f>
        <v>0</v>
      </c>
      <c r="T16" s="99">
        <f>COUNTIF('6 Obecność na treningu'!O5:P5,("=T"))+COUNTIF('6 Obecność na treningu'!O5:P5,("=C"))+COUNTIF('6 Obecność na treningu'!O5:P5,("=K"))</f>
        <v>0</v>
      </c>
      <c r="V16" s="99">
        <f>COUNTIF('6 Obecność na treningu'!Q5:R5,("=T"))+COUNTIF('6 Obecność na treningu'!Q5:R5,("=C"))+COUNTIF('6 Obecność na treningu'!Q5:R5,("=K"))</f>
        <v>0</v>
      </c>
      <c r="X16" s="99">
        <f>COUNTIF('6 Obecność na treningu'!S5:T5,("=T"))+COUNTIF('6 Obecność na treningu'!S5:T5,("=C"))+COUNTIF('6 Obecność na treningu'!S5:T5,("=K"))</f>
        <v>0</v>
      </c>
      <c r="Z16" s="99">
        <f>COUNTIF('6 Obecność na treningu'!U5:V5,("=T"))+COUNTIF('6 Obecność na treningu'!U5:V5,("=C"))+COUNTIF('6 Obecność na treningu'!U5:V5,("=K"))</f>
        <v>0</v>
      </c>
      <c r="AB16" s="99">
        <f>COUNTIF('6 Obecność na treningu'!W5:X5,("=T"))+COUNTIF('6 Obecność na treningu'!W5:X5,("=C"))+COUNTIF('6 Obecność na treningu'!W5:X5,("=K"))</f>
        <v>0</v>
      </c>
      <c r="AD16" s="99">
        <f>COUNTIF('6 Obecność na treningu'!Y5:Z5,("=T"))+COUNTIF('6 Obecność na treningu'!Y5:Z5,("=C"))+COUNTIF('6 Obecność na treningu'!Y5:Z5,("=K"))</f>
        <v>0</v>
      </c>
      <c r="AF16" s="99">
        <f>COUNTIF('6 Obecność na treningu'!AA5:AB5,("=T"))+COUNTIF('6 Obecność na treningu'!AA5:AB5,("=C"))+COUNTIF('6 Obecność na treningu'!AA5:AB5,("=K"))</f>
        <v>0</v>
      </c>
      <c r="AH16" s="99">
        <f>COUNTIF('6 Obecność na treningu'!AC5:AD5,("=T"))+COUNTIF('6 Obecność na treningu'!AC5:AD5,("=C"))+COUNTIF('6 Obecność na treningu'!AC5:AD5,("=K"))</f>
        <v>0</v>
      </c>
      <c r="AJ16" s="99">
        <f>COUNTIF('6 Obecność na treningu'!AE5:AF5,("=T"))+COUNTIF('6 Obecność na treningu'!AE5:AF5,("=C"))+COUNTIF('6 Obecność na treningu'!AE5:AF5,("=K"))</f>
        <v>0</v>
      </c>
      <c r="AL16" s="99">
        <f>COUNTIF('6 Obecność na treningu'!AG5:AH5,("=T"))+COUNTIF('6 Obecność na treningu'!AG5:AH5,("=C"))+COUNTIF('6 Obecność na treningu'!AG5:AH5,("=K"))</f>
        <v>0</v>
      </c>
      <c r="AN16" s="99">
        <f>COUNTIF('6 Obecność na treningu'!AI5:AJ5,("=T"))+COUNTIF('6 Obecność na treningu'!AI5:AJ5,("=C"))+COUNTIF('6 Obecność na treningu'!AI5:AJ5,("=K"))</f>
        <v>0</v>
      </c>
      <c r="AP16" s="99">
        <f>COUNTIF('6 Obecność na treningu'!AK5:AL5,("=T"))+COUNTIF('6 Obecność na treningu'!AK5:AL5,("=C"))+COUNTIF('6 Obecność na treningu'!AK5:AL5,("=K"))</f>
        <v>0</v>
      </c>
      <c r="AR16" s="99">
        <f>COUNTIF('6 Obecność na treningu'!AM5:AN5,("=T"))+COUNTIF('6 Obecność na treningu'!AM5:AN5,("=C"))+COUNTIF('6 Obecność na treningu'!AM5:AN5,("=K"))</f>
        <v>0</v>
      </c>
      <c r="AT16" s="99">
        <f>COUNTIF('6 Obecność na treningu'!AO5:AP5,("=T"))+COUNTIF('6 Obecność na treningu'!AO5:AP5,("=C"))+COUNTIF('6 Obecność na treningu'!AO5:AP5,("=K"))</f>
        <v>0</v>
      </c>
      <c r="AV16" s="99">
        <f>COUNTIF('6 Obecność na treningu'!AQ5:AR5,("=T"))+COUNTIF('6 Obecność na treningu'!AQ5:AR5,("=C"))+COUNTIF('6 Obecność na treningu'!AQ5:AR5,("=K"))</f>
        <v>0</v>
      </c>
      <c r="AX16" s="99">
        <f>COUNTIF('6 Obecność na treningu'!AS5:AT5,("=T"))+COUNTIF('6 Obecność na treningu'!AS5:AT5,("=C"))+COUNTIF('6 Obecność na treningu'!AS5:AT5,("=K"))</f>
        <v>0</v>
      </c>
      <c r="AZ16" s="99">
        <f>COUNTIF('6 Obecność na treningu'!AU5:AV5,("=T"))+COUNTIF('6 Obecność na treningu'!AU5:AV5,("=C"))+COUNTIF('6 Obecność na treningu'!AU5:AV5,("=K"))</f>
        <v>0</v>
      </c>
      <c r="BB16" s="99">
        <f>COUNTIF('6 Obecność na treningu'!AW5:AX5,("=T"))+COUNTIF('6 Obecność na treningu'!AW5:AX5,("=C"))+COUNTIF('6 Obecność na treningu'!AW5:AX5,("=K"))</f>
        <v>0</v>
      </c>
      <c r="BD16" s="322">
        <f>COUNTIF('6 Obecność na treningu'!AY5:AZ5,("=T"))+COUNTIF('6 Obecność na treningu'!AY5:AZ5,("=C"))+COUNTIF('6 Obecność na treningu'!AY5:AZ5,("=K"))</f>
        <v>0</v>
      </c>
      <c r="BF16" s="99">
        <f>IF(L16&lt;&gt;0,1,0)</f>
        <v>0</v>
      </c>
      <c r="BH16" s="99">
        <f>IF(N16&lt;&gt;0,1,0)</f>
        <v>0</v>
      </c>
      <c r="BJ16" s="99">
        <f>IF(P16&lt;&gt;0,1,0)</f>
        <v>0</v>
      </c>
      <c r="BL16" s="99">
        <f>IF(R16&lt;&gt;0,1,0)</f>
        <v>0</v>
      </c>
      <c r="BN16" s="99">
        <f>IF(T16&lt;&gt;0,1,0)</f>
        <v>0</v>
      </c>
      <c r="BP16" s="99">
        <f>IF(V16&lt;&gt;0,1,0)</f>
        <v>0</v>
      </c>
      <c r="BR16" s="99">
        <f>IF(X16&lt;&gt;0,1,0)</f>
        <v>0</v>
      </c>
      <c r="BT16" s="99">
        <f>IF(Z16&lt;&gt;0,1,0)</f>
        <v>0</v>
      </c>
      <c r="BV16" s="99">
        <f>IF(AB16&lt;&gt;0,1,0)</f>
        <v>0</v>
      </c>
      <c r="BX16" s="99">
        <f>IF(AD16&lt;&gt;0,1,0)</f>
        <v>0</v>
      </c>
      <c r="BZ16" s="99">
        <f>IF(AF16&lt;&gt;0,1,0)</f>
        <v>0</v>
      </c>
      <c r="CB16" s="99">
        <f>IF(AH16&lt;&gt;0,1,0)</f>
        <v>0</v>
      </c>
      <c r="CD16" s="99">
        <f>IF(AJ16&lt;&gt;0,1,0)</f>
        <v>0</v>
      </c>
      <c r="CF16" s="99">
        <f>IF(AL16&lt;&gt;0,1,0)</f>
        <v>0</v>
      </c>
      <c r="CH16" s="99">
        <f>IF(AN16&lt;&gt;0,1,0)</f>
        <v>0</v>
      </c>
      <c r="CJ16" s="99">
        <f>IF(AP16&lt;&gt;0,1,0)</f>
        <v>0</v>
      </c>
      <c r="CL16" s="99">
        <f>IF(AR16&lt;&gt;0,1,0)</f>
        <v>0</v>
      </c>
      <c r="CN16" s="99">
        <f>IF(AT16&lt;&gt;0,1,0)</f>
        <v>0</v>
      </c>
      <c r="CP16" s="99">
        <f>IF(AV16&lt;&gt;0,1,0)</f>
        <v>0</v>
      </c>
      <c r="CR16" s="99">
        <f>IF(AX16&lt;&gt;0,1,0)</f>
        <v>0</v>
      </c>
      <c r="CT16" s="99">
        <f>IF(AZ16&lt;&gt;0,1,0)</f>
        <v>0</v>
      </c>
      <c r="CV16" s="99">
        <f>IF(BB16&lt;&gt;0,1,0)</f>
        <v>0</v>
      </c>
      <c r="CX16" s="99">
        <f>IF(BD16&lt;&gt;0,1,0)</f>
        <v>0</v>
      </c>
    </row>
    <row r="17" spans="2:102" ht="24.75" customHeight="1">
      <c r="B17" s="329" t="s">
        <v>139</v>
      </c>
      <c r="C17" s="330">
        <v>4</v>
      </c>
      <c r="D17" s="332" t="str">
        <f>IF('6 Obecność na treningu'!B6="","",'6 Obecność na treningu'!B6)</f>
        <v>Weronika Nędzyk</v>
      </c>
      <c r="E17" s="332">
        <f>IF('6 Obecność na treningu'!C6="","",'6 Obecność na treningu'!C6)</f>
        <v>2001</v>
      </c>
      <c r="F17" s="333" t="str">
        <f>IF('6 Obecność na treningu'!D6="","",'6 Obecność na treningu'!D6)</f>
        <v>PKS Olimpia Poznań</v>
      </c>
      <c r="G17" s="334">
        <v>14</v>
      </c>
      <c r="H17" s="293" t="s">
        <v>257</v>
      </c>
      <c r="I17" s="293"/>
      <c r="L17" s="99">
        <f>COUNTIF('6 Obecność na treningu'!G6:H6,("=T"))+COUNTIF('6 Obecność na treningu'!G6:H6,("=C"))+COUNTIF('6 Obecność na treningu'!G6:H6,("=K"))</f>
        <v>0</v>
      </c>
      <c r="N17" s="99">
        <f>COUNTIF('6 Obecność na treningu'!I6:J6,("=T"))+COUNTIF('6 Obecność na treningu'!I6:J6,("=C"))+COUNTIF('6 Obecność na treningu'!I6:J6,("=K"))</f>
        <v>0</v>
      </c>
      <c r="P17" s="99">
        <f>COUNTIF('6 Obecność na treningu'!K6:L6,("=T"))+COUNTIF('6 Obecność na treningu'!K6:L6,("=C"))+COUNTIF('6 Obecność na treningu'!K6:L6,("=K"))</f>
        <v>0</v>
      </c>
      <c r="R17" s="99">
        <f>COUNTIF('6 Obecność na treningu'!M6:N6,("=T"))+COUNTIF('6 Obecność na treningu'!M6:N6,("=C"))+COUNTIF('6 Obecność na treningu'!M6:N6,("=K"))</f>
        <v>0</v>
      </c>
      <c r="T17" s="99">
        <f>COUNTIF('6 Obecność na treningu'!O6:P6,("=T"))+COUNTIF('6 Obecność na treningu'!O6:P6,("=C"))+COUNTIF('6 Obecność na treningu'!O6:P6,("=K"))</f>
        <v>0</v>
      </c>
      <c r="V17" s="99">
        <f>COUNTIF('6 Obecność na treningu'!Q6:R6,("=T"))+COUNTIF('6 Obecność na treningu'!Q6:R6,("=C"))+COUNTIF('6 Obecność na treningu'!Q6:R6,("=K"))</f>
        <v>0</v>
      </c>
      <c r="X17" s="99">
        <f>COUNTIF('6 Obecność na treningu'!S6:T6,("=T"))+COUNTIF('6 Obecność na treningu'!S6:T6,("=C"))+COUNTIF('6 Obecność na treningu'!S6:T6,("=K"))</f>
        <v>0</v>
      </c>
      <c r="Z17" s="99">
        <f>COUNTIF('6 Obecność na treningu'!U6:V6,("=T"))+COUNTIF('6 Obecność na treningu'!U6:V6,("=C"))+COUNTIF('6 Obecność na treningu'!U6:V6,("=K"))</f>
        <v>0</v>
      </c>
      <c r="AB17" s="99">
        <f>COUNTIF('6 Obecność na treningu'!W6:X6,("=T"))+COUNTIF('6 Obecność na treningu'!W6:X6,("=C"))+COUNTIF('6 Obecność na treningu'!W6:X6,("=K"))</f>
        <v>0</v>
      </c>
      <c r="AD17" s="99">
        <f>COUNTIF('6 Obecność na treningu'!Y6:Z6,("=T"))+COUNTIF('6 Obecność na treningu'!Y6:Z6,("=C"))+COUNTIF('6 Obecność na treningu'!Y6:Z6,("=K"))</f>
        <v>0</v>
      </c>
      <c r="AF17" s="99">
        <f>COUNTIF('6 Obecność na treningu'!AA6:AB6,("=T"))+COUNTIF('6 Obecność na treningu'!AA6:AB6,("=C"))+COUNTIF('6 Obecność na treningu'!AA6:AB6,("=K"))</f>
        <v>0</v>
      </c>
      <c r="AH17" s="99">
        <f>COUNTIF('6 Obecność na treningu'!AC6:AD6,("=T"))+COUNTIF('6 Obecność na treningu'!AC6:AD6,("=C"))+COUNTIF('6 Obecność na treningu'!AC6:AD6,("=K"))</f>
        <v>0</v>
      </c>
      <c r="AJ17" s="99">
        <f>COUNTIF('6 Obecność na treningu'!AE6:AF6,("=T"))+COUNTIF('6 Obecność na treningu'!AE6:AF6,("=C"))+COUNTIF('6 Obecność na treningu'!AE6:AF6,("=K"))</f>
        <v>0</v>
      </c>
      <c r="AL17" s="99">
        <f>COUNTIF('6 Obecność na treningu'!AG6:AH6,("=T"))+COUNTIF('6 Obecność na treningu'!AG6:AH6,("=C"))+COUNTIF('6 Obecność na treningu'!AG6:AH6,("=K"))</f>
        <v>0</v>
      </c>
      <c r="AN17" s="99">
        <f>COUNTIF('6 Obecność na treningu'!AI6:AJ6,("=T"))+COUNTIF('6 Obecność na treningu'!AI6:AJ6,("=C"))+COUNTIF('6 Obecność na treningu'!AI6:AJ6,("=K"))</f>
        <v>0</v>
      </c>
      <c r="AP17" s="99">
        <f>COUNTIF('6 Obecność na treningu'!AK6:AL6,("=T"))+COUNTIF('6 Obecność na treningu'!AK6:AL6,("=C"))+COUNTIF('6 Obecność na treningu'!AK6:AL6,("=K"))</f>
        <v>0</v>
      </c>
      <c r="AR17" s="99">
        <f>COUNTIF('6 Obecność na treningu'!AM6:AN6,("=T"))+COUNTIF('6 Obecność na treningu'!AM6:AN6,("=C"))+COUNTIF('6 Obecność na treningu'!AM6:AN6,("=K"))</f>
        <v>0</v>
      </c>
      <c r="AT17" s="99">
        <f>COUNTIF('6 Obecność na treningu'!AO6:AP6,("=T"))+COUNTIF('6 Obecność na treningu'!AO6:AP6,("=C"))+COUNTIF('6 Obecność na treningu'!AO6:AP6,("=K"))</f>
        <v>0</v>
      </c>
      <c r="AV17" s="99">
        <f>COUNTIF('6 Obecność na treningu'!AQ6:AR6,("=T"))+COUNTIF('6 Obecność na treningu'!AQ6:AR6,("=C"))+COUNTIF('6 Obecność na treningu'!AQ6:AR6,("=K"))</f>
        <v>0</v>
      </c>
      <c r="AX17" s="99">
        <f>COUNTIF('6 Obecność na treningu'!AS6:AT6,("=T"))+COUNTIF('6 Obecność na treningu'!AS6:AT6,("=C"))+COUNTIF('6 Obecność na treningu'!AS6:AT6,("=K"))</f>
        <v>0</v>
      </c>
      <c r="AZ17" s="99">
        <f>COUNTIF('6 Obecność na treningu'!AU6:AV6,("=T"))+COUNTIF('6 Obecność na treningu'!AU6:AV6,("=C"))+COUNTIF('6 Obecność na treningu'!AU6:AV6,("=K"))</f>
        <v>0</v>
      </c>
      <c r="BB17" s="99">
        <f>COUNTIF('6 Obecność na treningu'!AW6:AX6,("=T"))+COUNTIF('6 Obecność na treningu'!AW6:AX6,("=C"))+COUNTIF('6 Obecność na treningu'!AW6:AX6,("=K"))</f>
        <v>0</v>
      </c>
      <c r="BD17" s="322">
        <f>COUNTIF('6 Obecność na treningu'!AY6:AZ6,("=T"))+COUNTIF('6 Obecność na treningu'!AY6:AZ6,("=C"))+COUNTIF('6 Obecność na treningu'!AY6:AZ6,("=K"))</f>
        <v>0</v>
      </c>
      <c r="BF17" s="99">
        <f>IF(L17&lt;&gt;0,1,0)</f>
        <v>0</v>
      </c>
      <c r="BH17" s="99">
        <f>IF(N17&lt;&gt;0,1,0)</f>
        <v>0</v>
      </c>
      <c r="BJ17" s="99">
        <f>IF(P17&lt;&gt;0,1,0)</f>
        <v>0</v>
      </c>
      <c r="BL17" s="99">
        <f>IF(R17&lt;&gt;0,1,0)</f>
        <v>0</v>
      </c>
      <c r="BN17" s="99">
        <f>IF(T17&lt;&gt;0,1,0)</f>
        <v>0</v>
      </c>
      <c r="BP17" s="99">
        <f>IF(V17&lt;&gt;0,1,0)</f>
        <v>0</v>
      </c>
      <c r="BR17" s="99">
        <f>IF(X17&lt;&gt;0,1,0)</f>
        <v>0</v>
      </c>
      <c r="BT17" s="99">
        <f>IF(Z17&lt;&gt;0,1,0)</f>
        <v>0</v>
      </c>
      <c r="BV17" s="99">
        <f>IF(AB17&lt;&gt;0,1,0)</f>
        <v>0</v>
      </c>
      <c r="BX17" s="99">
        <f>IF(AD17&lt;&gt;0,1,0)</f>
        <v>0</v>
      </c>
      <c r="BZ17" s="99">
        <f>IF(AF17&lt;&gt;0,1,0)</f>
        <v>0</v>
      </c>
      <c r="CB17" s="99">
        <f>IF(AH17&lt;&gt;0,1,0)</f>
        <v>0</v>
      </c>
      <c r="CD17" s="99">
        <f>IF(AJ17&lt;&gt;0,1,0)</f>
        <v>0</v>
      </c>
      <c r="CF17" s="99">
        <f>IF(AL17&lt;&gt;0,1,0)</f>
        <v>0</v>
      </c>
      <c r="CH17" s="99">
        <f>IF(AN17&lt;&gt;0,1,0)</f>
        <v>0</v>
      </c>
      <c r="CJ17" s="99">
        <f>IF(AP17&lt;&gt;0,1,0)</f>
        <v>0</v>
      </c>
      <c r="CL17" s="99">
        <f>IF(AR17&lt;&gt;0,1,0)</f>
        <v>0</v>
      </c>
      <c r="CN17" s="99">
        <f>IF(AT17&lt;&gt;0,1,0)</f>
        <v>0</v>
      </c>
      <c r="CP17" s="99">
        <f>IF(AV17&lt;&gt;0,1,0)</f>
        <v>0</v>
      </c>
      <c r="CR17" s="99">
        <f>IF(AX17&lt;&gt;0,1,0)</f>
        <v>0</v>
      </c>
      <c r="CT17" s="99">
        <f>IF(AZ17&lt;&gt;0,1,0)</f>
        <v>0</v>
      </c>
      <c r="CV17" s="99">
        <f>IF(BB17&lt;&gt;0,1,0)</f>
        <v>0</v>
      </c>
      <c r="CX17" s="99">
        <f>IF(BD17&lt;&gt;0,1,0)</f>
        <v>0</v>
      </c>
    </row>
    <row r="18" spans="2:102" ht="24.75" customHeight="1">
      <c r="B18" s="329" t="s">
        <v>140</v>
      </c>
      <c r="C18" s="330" t="s">
        <v>258</v>
      </c>
      <c r="D18" s="332" t="str">
        <f>IF('6 Obecność na treningu'!B7="","",'6 Obecność na treningu'!B7)</f>
        <v>Eliza Wróblewska</v>
      </c>
      <c r="E18" s="332">
        <f>IF('6 Obecność na treningu'!C7="","",'6 Obecność na treningu'!C7)</f>
        <v>1999</v>
      </c>
      <c r="F18" s="333" t="str">
        <f>IF('6 Obecność na treningu'!D7="","",'6 Obecność na treningu'!D7)</f>
        <v>KS Akademia Judo Poznań</v>
      </c>
      <c r="G18" s="334">
        <v>14</v>
      </c>
      <c r="H18" s="293" t="s">
        <v>257</v>
      </c>
      <c r="I18" s="293"/>
      <c r="L18" s="99">
        <f>COUNTIF('6 Obecność na treningu'!G7:H7,("=T"))+COUNTIF('6 Obecność na treningu'!G7:H7,("=C"))+COUNTIF('6 Obecność na treningu'!G7:H7,("=K"))</f>
        <v>0</v>
      </c>
      <c r="N18" s="99">
        <f>COUNTIF('6 Obecność na treningu'!I7:J7,("=T"))+COUNTIF('6 Obecność na treningu'!I7:J7,("=C"))+COUNTIF('6 Obecność na treningu'!I7:J7,("=K"))</f>
        <v>0</v>
      </c>
      <c r="P18" s="99">
        <f>COUNTIF('6 Obecność na treningu'!K7:L7,("=T"))+COUNTIF('6 Obecność na treningu'!K7:L7,("=C"))+COUNTIF('6 Obecność na treningu'!K7:L7,("=K"))</f>
        <v>0</v>
      </c>
      <c r="R18" s="99">
        <f>COUNTIF('6 Obecność na treningu'!M7:N7,("=T"))+COUNTIF('6 Obecność na treningu'!M7:N7,("=C"))+COUNTIF('6 Obecność na treningu'!M7:N7,("=K"))</f>
        <v>0</v>
      </c>
      <c r="T18" s="99">
        <f>COUNTIF('6 Obecność na treningu'!O7:P7,("=T"))+COUNTIF('6 Obecność na treningu'!O7:P7,("=C"))+COUNTIF('6 Obecność na treningu'!O7:P7,("=K"))</f>
        <v>0</v>
      </c>
      <c r="V18" s="99">
        <f>COUNTIF('6 Obecność na treningu'!Q7:R7,("=T"))+COUNTIF('6 Obecność na treningu'!Q7:R7,("=C"))+COUNTIF('6 Obecność na treningu'!Q7:R7,("=K"))</f>
        <v>0</v>
      </c>
      <c r="X18" s="99">
        <f>COUNTIF('6 Obecność na treningu'!S7:T7,("=T"))+COUNTIF('6 Obecność na treningu'!S7:T7,("=C"))+COUNTIF('6 Obecność na treningu'!S7:T7,("=K"))</f>
        <v>0</v>
      </c>
      <c r="Z18" s="99">
        <f>COUNTIF('6 Obecność na treningu'!U7:V7,("=T"))+COUNTIF('6 Obecność na treningu'!U7:V7,("=C"))+COUNTIF('6 Obecność na treningu'!U7:V7,("=K"))</f>
        <v>0</v>
      </c>
      <c r="AB18" s="99">
        <f>COUNTIF('6 Obecność na treningu'!W7:X7,("=T"))+COUNTIF('6 Obecność na treningu'!W7:X7,("=C"))+COUNTIF('6 Obecność na treningu'!W7:X7,("=K"))</f>
        <v>0</v>
      </c>
      <c r="AD18" s="99">
        <f>COUNTIF('6 Obecność na treningu'!Y7:Z7,("=T"))+COUNTIF('6 Obecność na treningu'!Y7:Z7,("=C"))+COUNTIF('6 Obecność na treningu'!Y7:Z7,("=K"))</f>
        <v>0</v>
      </c>
      <c r="AF18" s="99">
        <f>COUNTIF('6 Obecność na treningu'!AA7:AB7,("=T"))+COUNTIF('6 Obecność na treningu'!AA7:AB7,("=C"))+COUNTIF('6 Obecność na treningu'!AA7:AB7,("=K"))</f>
        <v>0</v>
      </c>
      <c r="AH18" s="99">
        <f>COUNTIF('6 Obecność na treningu'!AC7:AD7,("=T"))+COUNTIF('6 Obecność na treningu'!AC7:AD7,("=C"))+COUNTIF('6 Obecność na treningu'!AC7:AD7,("=K"))</f>
        <v>0</v>
      </c>
      <c r="AJ18" s="99">
        <f>COUNTIF('6 Obecność na treningu'!AE7:AF7,("=T"))+COUNTIF('6 Obecność na treningu'!AE7:AF7,("=C"))+COUNTIF('6 Obecność na treningu'!AE7:AF7,("=K"))</f>
        <v>0</v>
      </c>
      <c r="AL18" s="99">
        <f>COUNTIF('6 Obecność na treningu'!AG7:AH7,("=T"))+COUNTIF('6 Obecność na treningu'!AG7:AH7,("=C"))+COUNTIF('6 Obecność na treningu'!AG7:AH7,("=K"))</f>
        <v>0</v>
      </c>
      <c r="AN18" s="99">
        <f>COUNTIF('6 Obecność na treningu'!AI7:AJ7,("=T"))+COUNTIF('6 Obecność na treningu'!AI7:AJ7,("=C"))+COUNTIF('6 Obecność na treningu'!AI7:AJ7,("=K"))</f>
        <v>0</v>
      </c>
      <c r="AP18" s="99">
        <f>COUNTIF('6 Obecność na treningu'!AK7:AL7,("=T"))+COUNTIF('6 Obecność na treningu'!AK7:AL7,("=C"))+COUNTIF('6 Obecność na treningu'!AK7:AL7,("=K"))</f>
        <v>0</v>
      </c>
      <c r="AR18" s="99">
        <f>COUNTIF('6 Obecność na treningu'!AM7:AN7,("=T"))+COUNTIF('6 Obecność na treningu'!AM7:AN7,("=C"))+COUNTIF('6 Obecność na treningu'!AM7:AN7,("=K"))</f>
        <v>0</v>
      </c>
      <c r="AT18" s="99">
        <f>COUNTIF('6 Obecność na treningu'!AO7:AP7,("=T"))+COUNTIF('6 Obecność na treningu'!AO7:AP7,("=C"))+COUNTIF('6 Obecność na treningu'!AO7:AP7,("=K"))</f>
        <v>0</v>
      </c>
      <c r="AV18" s="99">
        <f>COUNTIF('6 Obecność na treningu'!AQ7:AR7,("=T"))+COUNTIF('6 Obecność na treningu'!AQ7:AR7,("=C"))+COUNTIF('6 Obecność na treningu'!AQ7:AR7,("=K"))</f>
        <v>0</v>
      </c>
      <c r="AX18" s="99">
        <f>COUNTIF('6 Obecność na treningu'!AS7:AT7,("=T"))+COUNTIF('6 Obecność na treningu'!AS7:AT7,("=C"))+COUNTIF('6 Obecność na treningu'!AS7:AT7,("=K"))</f>
        <v>0</v>
      </c>
      <c r="AZ18" s="99">
        <f>COUNTIF('6 Obecność na treningu'!AU7:AV7,("=T"))+COUNTIF('6 Obecność na treningu'!AU7:AV7,("=C"))+COUNTIF('6 Obecność na treningu'!AU7:AV7,("=K"))</f>
        <v>0</v>
      </c>
      <c r="BB18" s="99">
        <f>COUNTIF('6 Obecność na treningu'!AW7:AX7,("=T"))+COUNTIF('6 Obecność na treningu'!AW7:AX7,("=C"))+COUNTIF('6 Obecność na treningu'!AW7:AX7,("=K"))</f>
        <v>0</v>
      </c>
      <c r="BD18" s="322">
        <f>COUNTIF('6 Obecność na treningu'!AY7:AZ7,("=T"))+COUNTIF('6 Obecność na treningu'!AY7:AZ7,("=C"))+COUNTIF('6 Obecność na treningu'!AY7:AZ7,("=K"))</f>
        <v>0</v>
      </c>
      <c r="BF18" s="99">
        <f>IF(L18&lt;&gt;0,1,0)</f>
        <v>0</v>
      </c>
      <c r="BH18" s="99">
        <f>IF(N18&lt;&gt;0,1,0)</f>
        <v>0</v>
      </c>
      <c r="BJ18" s="99">
        <f>IF(P18&lt;&gt;0,1,0)</f>
        <v>0</v>
      </c>
      <c r="BL18" s="99">
        <f>IF(R18&lt;&gt;0,1,0)</f>
        <v>0</v>
      </c>
      <c r="BN18" s="99">
        <f>IF(T18&lt;&gt;0,1,0)</f>
        <v>0</v>
      </c>
      <c r="BP18" s="99">
        <f>IF(V18&lt;&gt;0,1,0)</f>
        <v>0</v>
      </c>
      <c r="BR18" s="99">
        <f>IF(X18&lt;&gt;0,1,0)</f>
        <v>0</v>
      </c>
      <c r="BT18" s="99">
        <f>IF(Z18&lt;&gt;0,1,0)</f>
        <v>0</v>
      </c>
      <c r="BV18" s="99">
        <f>IF(AB18&lt;&gt;0,1,0)</f>
        <v>0</v>
      </c>
      <c r="BX18" s="99">
        <f>IF(AD18&lt;&gt;0,1,0)</f>
        <v>0</v>
      </c>
      <c r="BZ18" s="99">
        <f>IF(AF18&lt;&gt;0,1,0)</f>
        <v>0</v>
      </c>
      <c r="CB18" s="99">
        <f>IF(AH18&lt;&gt;0,1,0)</f>
        <v>0</v>
      </c>
      <c r="CD18" s="99">
        <f>IF(AJ18&lt;&gt;0,1,0)</f>
        <v>0</v>
      </c>
      <c r="CF18" s="99">
        <f>IF(AL18&lt;&gt;0,1,0)</f>
        <v>0</v>
      </c>
      <c r="CH18" s="99">
        <f>IF(AN18&lt;&gt;0,1,0)</f>
        <v>0</v>
      </c>
      <c r="CJ18" s="99">
        <f>IF(AP18&lt;&gt;0,1,0)</f>
        <v>0</v>
      </c>
      <c r="CL18" s="99">
        <f>IF(AR18&lt;&gt;0,1,0)</f>
        <v>0</v>
      </c>
      <c r="CN18" s="99">
        <f>IF(AT18&lt;&gt;0,1,0)</f>
        <v>0</v>
      </c>
      <c r="CP18" s="99">
        <f>IF(AV18&lt;&gt;0,1,0)</f>
        <v>0</v>
      </c>
      <c r="CR18" s="99">
        <f>IF(AX18&lt;&gt;0,1,0)</f>
        <v>0</v>
      </c>
      <c r="CT18" s="99">
        <f>IF(AZ18&lt;&gt;0,1,0)</f>
        <v>0</v>
      </c>
      <c r="CV18" s="99">
        <f>IF(BB18&lt;&gt;0,1,0)</f>
        <v>0</v>
      </c>
      <c r="CX18" s="99">
        <f>IF(BD18&lt;&gt;0,1,0)</f>
        <v>0</v>
      </c>
    </row>
    <row r="19" spans="2:102" ht="24.75" customHeight="1">
      <c r="B19" s="329" t="s">
        <v>141</v>
      </c>
      <c r="C19" s="330" t="s">
        <v>258</v>
      </c>
      <c r="D19" s="332" t="str">
        <f>IF('6 Obecność na treningu'!B8="","",'6 Obecność na treningu'!B8)</f>
        <v>Magdalena Borowiak</v>
      </c>
      <c r="E19" s="332">
        <f>IF('6 Obecność na treningu'!C8="","",'6 Obecność na treningu'!C8)</f>
        <v>2001</v>
      </c>
      <c r="F19" s="333" t="str">
        <f>IF('6 Obecność na treningu'!D8="","",'6 Obecność na treningu'!D8)</f>
        <v>KS Akademia Judo Poznań</v>
      </c>
      <c r="G19" s="334">
        <v>14</v>
      </c>
      <c r="H19" s="293" t="s">
        <v>257</v>
      </c>
      <c r="I19" s="293"/>
      <c r="L19" s="99">
        <f>COUNTIF('6 Obecność na treningu'!G8:H8,("=T"))+COUNTIF('6 Obecność na treningu'!G8:H8,("=C"))+COUNTIF('6 Obecność na treningu'!G8:H8,("=K"))</f>
        <v>0</v>
      </c>
      <c r="N19" s="99">
        <f>COUNTIF('6 Obecność na treningu'!I8:J8,("=T"))+COUNTIF('6 Obecność na treningu'!I8:J8,("=C"))+COUNTIF('6 Obecność na treningu'!I8:J8,("=K"))</f>
        <v>0</v>
      </c>
      <c r="P19" s="99">
        <f>COUNTIF('6 Obecność na treningu'!K8:L8,("=T"))+COUNTIF('6 Obecność na treningu'!K8:L8,("=C"))+COUNTIF('6 Obecność na treningu'!K8:L8,("=K"))</f>
        <v>0</v>
      </c>
      <c r="R19" s="99">
        <f>COUNTIF('6 Obecność na treningu'!M8:N8,("=T"))+COUNTIF('6 Obecność na treningu'!M8:N8,("=C"))+COUNTIF('6 Obecność na treningu'!M8:N8,("=K"))</f>
        <v>0</v>
      </c>
      <c r="T19" s="99">
        <f>COUNTIF('6 Obecność na treningu'!O8:P8,("=T"))+COUNTIF('6 Obecność na treningu'!O8:P8,("=C"))+COUNTIF('6 Obecność na treningu'!O8:P8,("=K"))</f>
        <v>0</v>
      </c>
      <c r="V19" s="99">
        <f>COUNTIF('6 Obecność na treningu'!Q8:R8,("=T"))+COUNTIF('6 Obecność na treningu'!Q8:R8,("=C"))+COUNTIF('6 Obecność na treningu'!Q8:R8,("=K"))</f>
        <v>0</v>
      </c>
      <c r="X19" s="99">
        <f>COUNTIF('6 Obecność na treningu'!S8:T8,("=T"))+COUNTIF('6 Obecność na treningu'!S8:T8,("=C"))+COUNTIF('6 Obecność na treningu'!S8:T8,("=K"))</f>
        <v>0</v>
      </c>
      <c r="Z19" s="99">
        <f>COUNTIF('6 Obecność na treningu'!U8:V8,("=T"))+COUNTIF('6 Obecność na treningu'!U8:V8,("=C"))+COUNTIF('6 Obecność na treningu'!U8:V8,("=K"))</f>
        <v>0</v>
      </c>
      <c r="AB19" s="99">
        <f>COUNTIF('6 Obecność na treningu'!W8:X8,("=T"))+COUNTIF('6 Obecność na treningu'!W8:X8,("=C"))+COUNTIF('6 Obecność na treningu'!W8:X8,("=K"))</f>
        <v>0</v>
      </c>
      <c r="AD19" s="99">
        <f>COUNTIF('6 Obecność na treningu'!Y8:Z8,("=T"))+COUNTIF('6 Obecność na treningu'!Y8:Z8,("=C"))+COUNTIF('6 Obecność na treningu'!Y8:Z8,("=K"))</f>
        <v>0</v>
      </c>
      <c r="AF19" s="99">
        <f>COUNTIF('6 Obecność na treningu'!AA8:AB8,("=T"))+COUNTIF('6 Obecność na treningu'!AA8:AB8,("=C"))+COUNTIF('6 Obecność na treningu'!AA8:AB8,("=K"))</f>
        <v>0</v>
      </c>
      <c r="AH19" s="99">
        <f>COUNTIF('6 Obecność na treningu'!AC8:AD8,("=T"))+COUNTIF('6 Obecność na treningu'!AC8:AD8,("=C"))+COUNTIF('6 Obecność na treningu'!AC8:AD8,("=K"))</f>
        <v>0</v>
      </c>
      <c r="AJ19" s="99">
        <f>COUNTIF('6 Obecność na treningu'!AE8:AF8,("=T"))+COUNTIF('6 Obecność na treningu'!AE8:AF8,("=C"))+COUNTIF('6 Obecność na treningu'!AE8:AF8,("=K"))</f>
        <v>0</v>
      </c>
      <c r="AL19" s="99">
        <f>COUNTIF('6 Obecność na treningu'!AG8:AH8,("=T"))+COUNTIF('6 Obecność na treningu'!AG8:AH8,("=C"))+COUNTIF('6 Obecność na treningu'!AG8:AH8,("=K"))</f>
        <v>0</v>
      </c>
      <c r="AN19" s="99">
        <f>COUNTIF('6 Obecność na treningu'!AI8:AJ8,("=T"))+COUNTIF('6 Obecność na treningu'!AI8:AJ8,("=C"))+COUNTIF('6 Obecność na treningu'!AI8:AJ8,("=K"))</f>
        <v>0</v>
      </c>
      <c r="AP19" s="99">
        <f>COUNTIF('6 Obecność na treningu'!AK8:AL8,("=T"))+COUNTIF('6 Obecność na treningu'!AK8:AL8,("=C"))+COUNTIF('6 Obecność na treningu'!AK8:AL8,("=K"))</f>
        <v>0</v>
      </c>
      <c r="AR19" s="99">
        <f>COUNTIF('6 Obecność na treningu'!AM8:AN8,("=T"))+COUNTIF('6 Obecność na treningu'!AM8:AN8,("=C"))+COUNTIF('6 Obecność na treningu'!AM8:AN8,("=K"))</f>
        <v>0</v>
      </c>
      <c r="AT19" s="99">
        <f>COUNTIF('6 Obecność na treningu'!AO8:AP8,("=T"))+COUNTIF('6 Obecność na treningu'!AO8:AP8,("=C"))+COUNTIF('6 Obecność na treningu'!AO8:AP8,("=K"))</f>
        <v>0</v>
      </c>
      <c r="AV19" s="99">
        <f>COUNTIF('6 Obecność na treningu'!AQ8:AR8,("=T"))+COUNTIF('6 Obecność na treningu'!AQ8:AR8,("=C"))+COUNTIF('6 Obecność na treningu'!AQ8:AR8,("=K"))</f>
        <v>0</v>
      </c>
      <c r="AX19" s="99">
        <f>COUNTIF('6 Obecność na treningu'!AS8:AT8,("=T"))+COUNTIF('6 Obecność na treningu'!AS8:AT8,("=C"))+COUNTIF('6 Obecność na treningu'!AS8:AT8,("=K"))</f>
        <v>0</v>
      </c>
      <c r="AZ19" s="99">
        <f>COUNTIF('6 Obecność na treningu'!AU8:AV8,("=T"))+COUNTIF('6 Obecność na treningu'!AU8:AV8,("=C"))+COUNTIF('6 Obecność na treningu'!AU8:AV8,("=K"))</f>
        <v>0</v>
      </c>
      <c r="BB19" s="99">
        <f>COUNTIF('6 Obecność na treningu'!AW8:AX8,("=T"))+COUNTIF('6 Obecność na treningu'!AW8:AX8,("=C"))+COUNTIF('6 Obecność na treningu'!AW8:AX8,("=K"))</f>
        <v>0</v>
      </c>
      <c r="BD19" s="322">
        <f>COUNTIF('6 Obecność na treningu'!AY8:AZ8,("=T"))+COUNTIF('6 Obecność na treningu'!AY8:AZ8,("=C"))+COUNTIF('6 Obecność na treningu'!AY8:AZ8,("=K"))</f>
        <v>0</v>
      </c>
      <c r="BF19" s="99">
        <f>IF(L19&lt;&gt;0,1,0)</f>
        <v>0</v>
      </c>
      <c r="BH19" s="99">
        <f>IF(N19&lt;&gt;0,1,0)</f>
        <v>0</v>
      </c>
      <c r="BJ19" s="99">
        <f>IF(P19&lt;&gt;0,1,0)</f>
        <v>0</v>
      </c>
      <c r="BL19" s="99">
        <f>IF(R19&lt;&gt;0,1,0)</f>
        <v>0</v>
      </c>
      <c r="BN19" s="99">
        <f>IF(T19&lt;&gt;0,1,0)</f>
        <v>0</v>
      </c>
      <c r="BP19" s="99">
        <f>IF(V19&lt;&gt;0,1,0)</f>
        <v>0</v>
      </c>
      <c r="BR19" s="99">
        <f>IF(X19&lt;&gt;0,1,0)</f>
        <v>0</v>
      </c>
      <c r="BT19" s="99">
        <f>IF(Z19&lt;&gt;0,1,0)</f>
        <v>0</v>
      </c>
      <c r="BV19" s="99">
        <f>IF(AB19&lt;&gt;0,1,0)</f>
        <v>0</v>
      </c>
      <c r="BX19" s="99">
        <f>IF(AD19&lt;&gt;0,1,0)</f>
        <v>0</v>
      </c>
      <c r="BZ19" s="99">
        <f>IF(AF19&lt;&gt;0,1,0)</f>
        <v>0</v>
      </c>
      <c r="CB19" s="99">
        <f>IF(AH19&lt;&gt;0,1,0)</f>
        <v>0</v>
      </c>
      <c r="CD19" s="99">
        <f>IF(AJ19&lt;&gt;0,1,0)</f>
        <v>0</v>
      </c>
      <c r="CF19" s="99">
        <f>IF(AL19&lt;&gt;0,1,0)</f>
        <v>0</v>
      </c>
      <c r="CH19" s="99">
        <f>IF(AN19&lt;&gt;0,1,0)</f>
        <v>0</v>
      </c>
      <c r="CJ19" s="99">
        <f>IF(AP19&lt;&gt;0,1,0)</f>
        <v>0</v>
      </c>
      <c r="CL19" s="99">
        <f>IF(AR19&lt;&gt;0,1,0)</f>
        <v>0</v>
      </c>
      <c r="CN19" s="99">
        <f>IF(AT19&lt;&gt;0,1,0)</f>
        <v>0</v>
      </c>
      <c r="CP19" s="99">
        <f>IF(AV19&lt;&gt;0,1,0)</f>
        <v>0</v>
      </c>
      <c r="CR19" s="99">
        <f>IF(AX19&lt;&gt;0,1,0)</f>
        <v>0</v>
      </c>
      <c r="CT19" s="99">
        <f>IF(AZ19&lt;&gt;0,1,0)</f>
        <v>0</v>
      </c>
      <c r="CV19" s="99">
        <f>IF(BB19&lt;&gt;0,1,0)</f>
        <v>0</v>
      </c>
      <c r="CX19" s="99">
        <f>IF(BD19&lt;&gt;0,1,0)</f>
        <v>0</v>
      </c>
    </row>
    <row r="20" spans="2:102" ht="24.75" customHeight="1">
      <c r="B20" s="329" t="s">
        <v>142</v>
      </c>
      <c r="C20" s="330" t="s">
        <v>258</v>
      </c>
      <c r="D20" s="332" t="str">
        <f>IF('6 Obecność na treningu'!B9="","",'6 Obecność na treningu'!B9)</f>
        <v>Marta Potocka</v>
      </c>
      <c r="E20" s="332">
        <f>IF('6 Obecność na treningu'!C9="","",'6 Obecność na treningu'!C9)</f>
        <v>2001</v>
      </c>
      <c r="F20" s="333" t="str">
        <f>IF('6 Obecność na treningu'!D9="","",'6 Obecność na treningu'!D9)</f>
        <v>KS Akademia Judo Poznań</v>
      </c>
      <c r="G20" s="334">
        <v>14</v>
      </c>
      <c r="H20" s="293" t="s">
        <v>257</v>
      </c>
      <c r="I20" s="293"/>
      <c r="L20" s="99">
        <f>COUNTIF('6 Obecność na treningu'!G9:H9,("=T"))+COUNTIF('6 Obecność na treningu'!G9:H9,("=C"))+COUNTIF('6 Obecność na treningu'!G9:H9,("=K"))</f>
        <v>0</v>
      </c>
      <c r="N20" s="99">
        <f>COUNTIF('6 Obecność na treningu'!I9:J9,("=T"))+COUNTIF('6 Obecność na treningu'!I9:J9,("=C"))+COUNTIF('6 Obecność na treningu'!I9:J9,("=K"))</f>
        <v>0</v>
      </c>
      <c r="P20" s="99">
        <f>COUNTIF('6 Obecność na treningu'!K9:L9,("=T"))+COUNTIF('6 Obecność na treningu'!K9:L9,("=C"))+COUNTIF('6 Obecność na treningu'!K9:L9,("=K"))</f>
        <v>0</v>
      </c>
      <c r="R20" s="99">
        <f>COUNTIF('6 Obecność na treningu'!M9:N9,("=T"))+COUNTIF('6 Obecność na treningu'!M9:N9,("=C"))+COUNTIF('6 Obecność na treningu'!M9:N9,("=K"))</f>
        <v>0</v>
      </c>
      <c r="T20" s="99">
        <f>COUNTIF('6 Obecność na treningu'!O9:P9,("=T"))+COUNTIF('6 Obecność na treningu'!O9:P9,("=C"))+COUNTIF('6 Obecność na treningu'!O9:P9,("=K"))</f>
        <v>0</v>
      </c>
      <c r="V20" s="99">
        <f>COUNTIF('6 Obecność na treningu'!Q9:R9,("=T"))+COUNTIF('6 Obecność na treningu'!Q9:R9,("=C"))+COUNTIF('6 Obecność na treningu'!Q9:R9,("=K"))</f>
        <v>0</v>
      </c>
      <c r="X20" s="99">
        <f>COUNTIF('6 Obecność na treningu'!S9:T9,("=T"))+COUNTIF('6 Obecność na treningu'!S9:T9,("=C"))+COUNTIF('6 Obecność na treningu'!S9:T9,("=K"))</f>
        <v>0</v>
      </c>
      <c r="Z20" s="99">
        <f>COUNTIF('6 Obecność na treningu'!U9:V9,("=T"))+COUNTIF('6 Obecność na treningu'!U9:V9,("=C"))+COUNTIF('6 Obecność na treningu'!U9:V9,("=K"))</f>
        <v>0</v>
      </c>
      <c r="AB20" s="99">
        <f>COUNTIF('6 Obecność na treningu'!W9:X9,("=T"))+COUNTIF('6 Obecność na treningu'!W9:X9,("=C"))+COUNTIF('6 Obecność na treningu'!W9:X9,("=K"))</f>
        <v>0</v>
      </c>
      <c r="AD20" s="99">
        <f>COUNTIF('6 Obecność na treningu'!Y9:Z9,("=T"))+COUNTIF('6 Obecność na treningu'!Y9:Z9,("=C"))+COUNTIF('6 Obecność na treningu'!Y9:Z9,("=K"))</f>
        <v>0</v>
      </c>
      <c r="AF20" s="99">
        <f>COUNTIF('6 Obecność na treningu'!AA9:AB9,("=T"))+COUNTIF('6 Obecność na treningu'!AA9:AB9,("=C"))+COUNTIF('6 Obecność na treningu'!AA9:AB9,("=K"))</f>
        <v>0</v>
      </c>
      <c r="AH20" s="99">
        <f>COUNTIF('6 Obecność na treningu'!AC9:AD9,("=T"))+COUNTIF('6 Obecność na treningu'!AC9:AD9,("=C"))+COUNTIF('6 Obecność na treningu'!AC9:AD9,("=K"))</f>
        <v>0</v>
      </c>
      <c r="AJ20" s="99">
        <f>COUNTIF('6 Obecność na treningu'!AE9:AF9,("=T"))+COUNTIF('6 Obecność na treningu'!AE9:AF9,("=C"))+COUNTIF('6 Obecność na treningu'!AE9:AF9,("=K"))</f>
        <v>0</v>
      </c>
      <c r="AL20" s="99">
        <f>COUNTIF('6 Obecność na treningu'!AG9:AH9,("=T"))+COUNTIF('6 Obecność na treningu'!AG9:AH9,("=C"))+COUNTIF('6 Obecność na treningu'!AG9:AH9,("=K"))</f>
        <v>0</v>
      </c>
      <c r="AN20" s="99">
        <f>COUNTIF('6 Obecność na treningu'!AI9:AJ9,("=T"))+COUNTIF('6 Obecność na treningu'!AI9:AJ9,("=C"))+COUNTIF('6 Obecność na treningu'!AI9:AJ9,("=K"))</f>
        <v>0</v>
      </c>
      <c r="AP20" s="99">
        <f>COUNTIF('6 Obecność na treningu'!AK9:AL9,("=T"))+COUNTIF('6 Obecność na treningu'!AK9:AL9,("=C"))+COUNTIF('6 Obecność na treningu'!AK9:AL9,("=K"))</f>
        <v>0</v>
      </c>
      <c r="AR20" s="99">
        <f>COUNTIF('6 Obecność na treningu'!AM9:AN9,("=T"))+COUNTIF('6 Obecność na treningu'!AM9:AN9,("=C"))+COUNTIF('6 Obecność na treningu'!AM9:AN9,("=K"))</f>
        <v>0</v>
      </c>
      <c r="AT20" s="99">
        <f>COUNTIF('6 Obecność na treningu'!AO9:AP9,("=T"))+COUNTIF('6 Obecność na treningu'!AO9:AP9,("=C"))+COUNTIF('6 Obecność na treningu'!AO9:AP9,("=K"))</f>
        <v>0</v>
      </c>
      <c r="AV20" s="99">
        <f>COUNTIF('6 Obecność na treningu'!AQ9:AR9,("=T"))+COUNTIF('6 Obecność na treningu'!AQ9:AR9,("=C"))+COUNTIF('6 Obecność na treningu'!AQ9:AR9,("=K"))</f>
        <v>0</v>
      </c>
      <c r="AX20" s="99">
        <f>COUNTIF('6 Obecność na treningu'!AS9:AT9,("=T"))+COUNTIF('6 Obecność na treningu'!AS9:AT9,("=C"))+COUNTIF('6 Obecność na treningu'!AS9:AT9,("=K"))</f>
        <v>0</v>
      </c>
      <c r="AZ20" s="99">
        <f>COUNTIF('6 Obecność na treningu'!AU9:AV9,("=T"))+COUNTIF('6 Obecność na treningu'!AU9:AV9,("=C"))+COUNTIF('6 Obecność na treningu'!AU9:AV9,("=K"))</f>
        <v>0</v>
      </c>
      <c r="BB20" s="99">
        <f>COUNTIF('6 Obecność na treningu'!AW9:AX9,("=T"))+COUNTIF('6 Obecność na treningu'!AW9:AX9,("=C"))+COUNTIF('6 Obecność na treningu'!AW9:AX9,("=K"))</f>
        <v>0</v>
      </c>
      <c r="BD20" s="322">
        <f>COUNTIF('6 Obecność na treningu'!AY9:AZ9,("=T"))+COUNTIF('6 Obecność na treningu'!AY9:AZ9,("=C"))+COUNTIF('6 Obecność na treningu'!AY9:AZ9,("=K"))</f>
        <v>0</v>
      </c>
      <c r="BF20" s="99">
        <f>IF(L20&lt;&gt;0,1,0)</f>
        <v>0</v>
      </c>
      <c r="BH20" s="99">
        <f>IF(N20&lt;&gt;0,1,0)</f>
        <v>0</v>
      </c>
      <c r="BJ20" s="99">
        <f>IF(P20&lt;&gt;0,1,0)</f>
        <v>0</v>
      </c>
      <c r="BL20" s="99">
        <f>IF(R20&lt;&gt;0,1,0)</f>
        <v>0</v>
      </c>
      <c r="BN20" s="99">
        <f>IF(T20&lt;&gt;0,1,0)</f>
        <v>0</v>
      </c>
      <c r="BP20" s="99">
        <f>IF(V20&lt;&gt;0,1,0)</f>
        <v>0</v>
      </c>
      <c r="BR20" s="99">
        <f>IF(X20&lt;&gt;0,1,0)</f>
        <v>0</v>
      </c>
      <c r="BT20" s="99">
        <f>IF(Z20&lt;&gt;0,1,0)</f>
        <v>0</v>
      </c>
      <c r="BV20" s="99">
        <f>IF(AB20&lt;&gt;0,1,0)</f>
        <v>0</v>
      </c>
      <c r="BX20" s="99">
        <f>IF(AD20&lt;&gt;0,1,0)</f>
        <v>0</v>
      </c>
      <c r="BZ20" s="99">
        <f>IF(AF20&lt;&gt;0,1,0)</f>
        <v>0</v>
      </c>
      <c r="CB20" s="99">
        <f>IF(AH20&lt;&gt;0,1,0)</f>
        <v>0</v>
      </c>
      <c r="CD20" s="99">
        <f>IF(AJ20&lt;&gt;0,1,0)</f>
        <v>0</v>
      </c>
      <c r="CF20" s="99">
        <f>IF(AL20&lt;&gt;0,1,0)</f>
        <v>0</v>
      </c>
      <c r="CH20" s="99">
        <f>IF(AN20&lt;&gt;0,1,0)</f>
        <v>0</v>
      </c>
      <c r="CJ20" s="99">
        <f>IF(AP20&lt;&gt;0,1,0)</f>
        <v>0</v>
      </c>
      <c r="CL20" s="99">
        <f>IF(AR20&lt;&gt;0,1,0)</f>
        <v>0</v>
      </c>
      <c r="CN20" s="99">
        <f>IF(AT20&lt;&gt;0,1,0)</f>
        <v>0</v>
      </c>
      <c r="CP20" s="99">
        <f>IF(AV20&lt;&gt;0,1,0)</f>
        <v>0</v>
      </c>
      <c r="CR20" s="99">
        <f>IF(AX20&lt;&gt;0,1,0)</f>
        <v>0</v>
      </c>
      <c r="CT20" s="99">
        <f>IF(AZ20&lt;&gt;0,1,0)</f>
        <v>0</v>
      </c>
      <c r="CV20" s="99">
        <f>IF(BB20&lt;&gt;0,1,0)</f>
        <v>0</v>
      </c>
      <c r="CX20" s="99">
        <f>IF(BD20&lt;&gt;0,1,0)</f>
        <v>0</v>
      </c>
    </row>
    <row r="21" spans="2:102" ht="24.75" customHeight="1">
      <c r="B21" s="329" t="s">
        <v>186</v>
      </c>
      <c r="C21" s="330" t="s">
        <v>258</v>
      </c>
      <c r="D21" s="332" t="str">
        <f>IF('6 Obecność na treningu'!B10="","",'6 Obecność na treningu'!B10)</f>
        <v>Agata Szafran</v>
      </c>
      <c r="E21" s="332">
        <f>IF('6 Obecność na treningu'!C10="","",'6 Obecność na treningu'!C10)</f>
        <v>2000</v>
      </c>
      <c r="F21" s="333" t="str">
        <f>IF('6 Obecność na treningu'!D10="","",'6 Obecność na treningu'!D10)</f>
        <v>KS Akademia Judo Poznań</v>
      </c>
      <c r="G21" s="334">
        <v>14</v>
      </c>
      <c r="H21" s="293" t="s">
        <v>257</v>
      </c>
      <c r="I21" s="293"/>
      <c r="L21" s="99">
        <f>COUNTIF('6 Obecność na treningu'!G10:H10,("=T"))+COUNTIF('6 Obecność na treningu'!G10:H10,("=C"))+COUNTIF('6 Obecność na treningu'!G10:H10,("=K"))</f>
        <v>0</v>
      </c>
      <c r="N21" s="99">
        <f>COUNTIF('6 Obecność na treningu'!I10:J10,("=T"))+COUNTIF('6 Obecność na treningu'!I10:J10,("=C"))+COUNTIF('6 Obecność na treningu'!I10:J10,("=K"))</f>
        <v>0</v>
      </c>
      <c r="P21" s="99">
        <f>COUNTIF('6 Obecność na treningu'!K10:L10,("=T"))+COUNTIF('6 Obecność na treningu'!K10:L10,("=C"))+COUNTIF('6 Obecność na treningu'!K10:L10,("=K"))</f>
        <v>0</v>
      </c>
      <c r="R21" s="99">
        <f>COUNTIF('6 Obecność na treningu'!M10:N10,("=T"))+COUNTIF('6 Obecność na treningu'!M10:N10,("=C"))+COUNTIF('6 Obecność na treningu'!M10:N10,("=K"))</f>
        <v>0</v>
      </c>
      <c r="T21" s="99">
        <f>COUNTIF('6 Obecność na treningu'!O10:P10,("=T"))+COUNTIF('6 Obecność na treningu'!O10:P10,("=C"))+COUNTIF('6 Obecność na treningu'!O10:P10,("=K"))</f>
        <v>0</v>
      </c>
      <c r="V21" s="99">
        <f>COUNTIF('6 Obecność na treningu'!Q10:R10,("=T"))+COUNTIF('6 Obecność na treningu'!Q10:R10,("=C"))+COUNTIF('6 Obecność na treningu'!Q10:R10,("=K"))</f>
        <v>0</v>
      </c>
      <c r="X21" s="99">
        <f>COUNTIF('6 Obecność na treningu'!S10:T10,("=T"))+COUNTIF('6 Obecność na treningu'!S10:T10,("=C"))+COUNTIF('6 Obecność na treningu'!S10:T10,("=K"))</f>
        <v>0</v>
      </c>
      <c r="Z21" s="99">
        <f>COUNTIF('6 Obecność na treningu'!U10:V10,("=T"))+COUNTIF('6 Obecność na treningu'!U10:V10,("=C"))+COUNTIF('6 Obecność na treningu'!U10:V10,("=K"))</f>
        <v>0</v>
      </c>
      <c r="AB21" s="99">
        <f>COUNTIF('6 Obecność na treningu'!W10:X10,("=T"))+COUNTIF('6 Obecność na treningu'!W10:X10,("=C"))+COUNTIF('6 Obecność na treningu'!W10:X10,("=K"))</f>
        <v>0</v>
      </c>
      <c r="AD21" s="99">
        <f>COUNTIF('6 Obecność na treningu'!Y10:Z10,("=T"))+COUNTIF('6 Obecność na treningu'!Y10:Z10,("=C"))+COUNTIF('6 Obecność na treningu'!Y10:Z10,("=K"))</f>
        <v>0</v>
      </c>
      <c r="AF21" s="99">
        <f>COUNTIF('6 Obecność na treningu'!AA10:AB10,("=T"))+COUNTIF('6 Obecność na treningu'!AA10:AB10,("=C"))+COUNTIF('6 Obecność na treningu'!AA10:AB10,("=K"))</f>
        <v>0</v>
      </c>
      <c r="AH21" s="99">
        <f>COUNTIF('6 Obecność na treningu'!AC10:AD10,("=T"))+COUNTIF('6 Obecność na treningu'!AC10:AD10,("=C"))+COUNTIF('6 Obecność na treningu'!AC10:AD10,("=K"))</f>
        <v>0</v>
      </c>
      <c r="AJ21" s="99">
        <f>COUNTIF('6 Obecność na treningu'!AE10:AF10,("=T"))+COUNTIF('6 Obecność na treningu'!AE10:AF10,("=C"))+COUNTIF('6 Obecność na treningu'!AE10:AF10,("=K"))</f>
        <v>0</v>
      </c>
      <c r="AL21" s="99">
        <f>COUNTIF('6 Obecność na treningu'!AG10:AH10,("=T"))+COUNTIF('6 Obecność na treningu'!AG10:AH10,("=C"))+COUNTIF('6 Obecność na treningu'!AG10:AH10,("=K"))</f>
        <v>0</v>
      </c>
      <c r="AN21" s="99">
        <f>COUNTIF('6 Obecność na treningu'!AI10:AJ10,("=T"))+COUNTIF('6 Obecność na treningu'!AI10:AJ10,("=C"))+COUNTIF('6 Obecność na treningu'!AI10:AJ10,("=K"))</f>
        <v>0</v>
      </c>
      <c r="AP21" s="99">
        <f>COUNTIF('6 Obecność na treningu'!AK10:AL10,("=T"))+COUNTIF('6 Obecność na treningu'!AK10:AL10,("=C"))+COUNTIF('6 Obecność na treningu'!AK10:AL10,("=K"))</f>
        <v>0</v>
      </c>
      <c r="AR21" s="99">
        <f>COUNTIF('6 Obecność na treningu'!AM10:AN10,("=T"))+COUNTIF('6 Obecność na treningu'!AM10:AN10,("=C"))+COUNTIF('6 Obecność na treningu'!AM10:AN10,("=K"))</f>
        <v>0</v>
      </c>
      <c r="AT21" s="99">
        <f>COUNTIF('6 Obecność na treningu'!AO10:AP10,("=T"))+COUNTIF('6 Obecność na treningu'!AO10:AP10,("=C"))+COUNTIF('6 Obecność na treningu'!AO10:AP10,("=K"))</f>
        <v>0</v>
      </c>
      <c r="AV21" s="99">
        <f>COUNTIF('6 Obecność na treningu'!AQ10:AR10,("=T"))+COUNTIF('6 Obecność na treningu'!AQ10:AR10,("=C"))+COUNTIF('6 Obecność na treningu'!AQ10:AR10,("=K"))</f>
        <v>0</v>
      </c>
      <c r="AX21" s="99">
        <f>COUNTIF('6 Obecność na treningu'!AS10:AT10,("=T"))+COUNTIF('6 Obecność na treningu'!AS10:AT10,("=C"))+COUNTIF('6 Obecność na treningu'!AS10:AT10,("=K"))</f>
        <v>0</v>
      </c>
      <c r="AZ21" s="99">
        <f>COUNTIF('6 Obecność na treningu'!AU10:AV10,("=T"))+COUNTIF('6 Obecność na treningu'!AU10:AV10,("=C"))+COUNTIF('6 Obecność na treningu'!AU10:AV10,("=K"))</f>
        <v>0</v>
      </c>
      <c r="BB21" s="99">
        <f>COUNTIF('6 Obecność na treningu'!AW10:AX10,("=T"))+COUNTIF('6 Obecność na treningu'!AW10:AX10,("=C"))+COUNTIF('6 Obecność na treningu'!AW10:AX10,("=K"))</f>
        <v>0</v>
      </c>
      <c r="BD21" s="322">
        <f>COUNTIF('6 Obecność na treningu'!AY10:AZ10,("=T"))+COUNTIF('6 Obecność na treningu'!AY10:AZ10,("=C"))+COUNTIF('6 Obecność na treningu'!AY10:AZ10,("=K"))</f>
        <v>0</v>
      </c>
      <c r="BF21" s="99">
        <f>IF(L21&lt;&gt;0,1,0)</f>
        <v>0</v>
      </c>
      <c r="BH21" s="99">
        <f>IF(N21&lt;&gt;0,1,0)</f>
        <v>0</v>
      </c>
      <c r="BJ21" s="99">
        <f>IF(P21&lt;&gt;0,1,0)</f>
        <v>0</v>
      </c>
      <c r="BL21" s="99">
        <f>IF(R21&lt;&gt;0,1,0)</f>
        <v>0</v>
      </c>
      <c r="BN21" s="99">
        <f>IF(T21&lt;&gt;0,1,0)</f>
        <v>0</v>
      </c>
      <c r="BP21" s="99">
        <f>IF(V21&lt;&gt;0,1,0)</f>
        <v>0</v>
      </c>
      <c r="BR21" s="99">
        <f>IF(X21&lt;&gt;0,1,0)</f>
        <v>0</v>
      </c>
      <c r="BT21" s="99">
        <f>IF(Z21&lt;&gt;0,1,0)</f>
        <v>0</v>
      </c>
      <c r="BV21" s="99">
        <f>IF(AB21&lt;&gt;0,1,0)</f>
        <v>0</v>
      </c>
      <c r="BX21" s="99">
        <f>IF(AD21&lt;&gt;0,1,0)</f>
        <v>0</v>
      </c>
      <c r="BZ21" s="99">
        <f>IF(AF21&lt;&gt;0,1,0)</f>
        <v>0</v>
      </c>
      <c r="CB21" s="99">
        <f>IF(AH21&lt;&gt;0,1,0)</f>
        <v>0</v>
      </c>
      <c r="CD21" s="99">
        <f>IF(AJ21&lt;&gt;0,1,0)</f>
        <v>0</v>
      </c>
      <c r="CF21" s="99">
        <f>IF(AL21&lt;&gt;0,1,0)</f>
        <v>0</v>
      </c>
      <c r="CH21" s="99">
        <f>IF(AN21&lt;&gt;0,1,0)</f>
        <v>0</v>
      </c>
      <c r="CJ21" s="99">
        <f>IF(AP21&lt;&gt;0,1,0)</f>
        <v>0</v>
      </c>
      <c r="CL21" s="99">
        <f>IF(AR21&lt;&gt;0,1,0)</f>
        <v>0</v>
      </c>
      <c r="CN21" s="99">
        <f>IF(AT21&lt;&gt;0,1,0)</f>
        <v>0</v>
      </c>
      <c r="CP21" s="99">
        <f>IF(AV21&lt;&gt;0,1,0)</f>
        <v>0</v>
      </c>
      <c r="CR21" s="99">
        <f>IF(AX21&lt;&gt;0,1,0)</f>
        <v>0</v>
      </c>
      <c r="CT21" s="99">
        <f>IF(AZ21&lt;&gt;0,1,0)</f>
        <v>0</v>
      </c>
      <c r="CV21" s="99">
        <f>IF(BB21&lt;&gt;0,1,0)</f>
        <v>0</v>
      </c>
      <c r="CX21" s="99">
        <f>IF(BD21&lt;&gt;0,1,0)</f>
        <v>0</v>
      </c>
    </row>
    <row r="22" spans="2:102" ht="24.75" customHeight="1">
      <c r="B22" s="329" t="s">
        <v>187</v>
      </c>
      <c r="C22" s="330" t="s">
        <v>258</v>
      </c>
      <c r="D22" s="332" t="s">
        <v>100</v>
      </c>
      <c r="E22" s="332">
        <f>IF('6 Obecność na treningu'!C11="","",'6 Obecność na treningu'!C11)</f>
        <v>2001</v>
      </c>
      <c r="F22" s="333" t="s">
        <v>101</v>
      </c>
      <c r="G22" s="334">
        <v>14</v>
      </c>
      <c r="H22" s="293" t="s">
        <v>257</v>
      </c>
      <c r="I22" s="293"/>
      <c r="L22" s="99">
        <f>COUNTIF('6 Obecność na treningu'!G11:H11,("=T"))+COUNTIF('6 Obecność na treningu'!G11:H11,("=C"))+COUNTIF('6 Obecność na treningu'!G11:H11,("=K"))</f>
        <v>0</v>
      </c>
      <c r="N22" s="99">
        <f>COUNTIF('6 Obecność na treningu'!I11:J11,("=T"))+COUNTIF('6 Obecność na treningu'!I11:J11,("=C"))+COUNTIF('6 Obecność na treningu'!I11:J11,("=K"))</f>
        <v>0</v>
      </c>
      <c r="P22" s="99">
        <f>COUNTIF('6 Obecność na treningu'!K11:L11,("=T"))+COUNTIF('6 Obecność na treningu'!K11:L11,("=C"))+COUNTIF('6 Obecność na treningu'!K11:L11,("=K"))</f>
        <v>0</v>
      </c>
      <c r="R22" s="99">
        <f>COUNTIF('6 Obecność na treningu'!M11:N11,("=T"))+COUNTIF('6 Obecność na treningu'!M11:N11,("=C"))+COUNTIF('6 Obecność na treningu'!M11:N11,("=K"))</f>
        <v>0</v>
      </c>
      <c r="T22" s="99">
        <f>COUNTIF('6 Obecność na treningu'!O11:P11,("=T"))+COUNTIF('6 Obecność na treningu'!O11:P11,("=C"))+COUNTIF('6 Obecność na treningu'!O11:P11,("=K"))</f>
        <v>0</v>
      </c>
      <c r="V22" s="99">
        <f>COUNTIF('6 Obecność na treningu'!Q11:R11,("=T"))+COUNTIF('6 Obecność na treningu'!Q11:R11,("=C"))+COUNTIF('6 Obecność na treningu'!Q11:R11,("=K"))</f>
        <v>0</v>
      </c>
      <c r="X22" s="99">
        <f>COUNTIF('6 Obecność na treningu'!S11:T11,("=T"))+COUNTIF('6 Obecność na treningu'!S11:T11,("=C"))+COUNTIF('6 Obecność na treningu'!S11:T11,("=K"))</f>
        <v>0</v>
      </c>
      <c r="Z22" s="99">
        <f>COUNTIF('6 Obecność na treningu'!U11:V11,("=T"))+COUNTIF('6 Obecność na treningu'!U11:V11,("=C"))+COUNTIF('6 Obecność na treningu'!U11:V11,("=K"))</f>
        <v>0</v>
      </c>
      <c r="AB22" s="99">
        <f>COUNTIF('6 Obecność na treningu'!W11:X11,("=T"))+COUNTIF('6 Obecność na treningu'!W11:X11,("=C"))+COUNTIF('6 Obecność na treningu'!W11:X11,("=K"))</f>
        <v>0</v>
      </c>
      <c r="AD22" s="99">
        <f>COUNTIF('6 Obecność na treningu'!Y11:Z11,("=T"))+COUNTIF('6 Obecność na treningu'!Y11:Z11,("=C"))+COUNTIF('6 Obecność na treningu'!Y11:Z11,("=K"))</f>
        <v>0</v>
      </c>
      <c r="AF22" s="99">
        <f>COUNTIF('6 Obecność na treningu'!AA11:AB11,("=T"))+COUNTIF('6 Obecność na treningu'!AA11:AB11,("=C"))+COUNTIF('6 Obecność na treningu'!AA11:AB11,("=K"))</f>
        <v>0</v>
      </c>
      <c r="AH22" s="99">
        <f>COUNTIF('6 Obecność na treningu'!AC11:AD11,("=T"))+COUNTIF('6 Obecność na treningu'!AC11:AD11,("=C"))+COUNTIF('6 Obecność na treningu'!AC11:AD11,("=K"))</f>
        <v>0</v>
      </c>
      <c r="AJ22" s="99">
        <f>COUNTIF('6 Obecność na treningu'!AE11:AF11,("=T"))+COUNTIF('6 Obecność na treningu'!AE11:AF11,("=C"))+COUNTIF('6 Obecność na treningu'!AE11:AF11,("=K"))</f>
        <v>0</v>
      </c>
      <c r="AL22" s="99">
        <f>COUNTIF('6 Obecność na treningu'!AG11:AH11,("=T"))+COUNTIF('6 Obecność na treningu'!AG11:AH11,("=C"))+COUNTIF('6 Obecność na treningu'!AG11:AH11,("=K"))</f>
        <v>0</v>
      </c>
      <c r="AN22" s="99">
        <f>COUNTIF('6 Obecność na treningu'!AI11:AJ11,("=T"))+COUNTIF('6 Obecność na treningu'!AI11:AJ11,("=C"))+COUNTIF('6 Obecność na treningu'!AI11:AJ11,("=K"))</f>
        <v>0</v>
      </c>
      <c r="AP22" s="99">
        <f>COUNTIF('6 Obecność na treningu'!AK11:AL11,("=T"))+COUNTIF('6 Obecność na treningu'!AK11:AL11,("=C"))+COUNTIF('6 Obecność na treningu'!AK11:AL11,("=K"))</f>
        <v>0</v>
      </c>
      <c r="AR22" s="99">
        <f>COUNTIF('6 Obecność na treningu'!AM11:AN11,("=T"))+COUNTIF('6 Obecność na treningu'!AM11:AN11,("=C"))+COUNTIF('6 Obecność na treningu'!AM11:AN11,("=K"))</f>
        <v>0</v>
      </c>
      <c r="AT22" s="99">
        <f>COUNTIF('6 Obecność na treningu'!AO11:AP11,("=T"))+COUNTIF('6 Obecność na treningu'!AO11:AP11,("=C"))+COUNTIF('6 Obecność na treningu'!AO11:AP11,("=K"))</f>
        <v>0</v>
      </c>
      <c r="AV22" s="99">
        <f>COUNTIF('6 Obecność na treningu'!AQ11:AR11,("=T"))+COUNTIF('6 Obecność na treningu'!AQ11:AR11,("=C"))+COUNTIF('6 Obecność na treningu'!AQ11:AR11,("=K"))</f>
        <v>0</v>
      </c>
      <c r="AX22" s="99">
        <f>COUNTIF('6 Obecność na treningu'!AS11:AT11,("=T"))+COUNTIF('6 Obecność na treningu'!AS11:AT11,("=C"))+COUNTIF('6 Obecność na treningu'!AS11:AT11,("=K"))</f>
        <v>0</v>
      </c>
      <c r="AZ22" s="99">
        <f>COUNTIF('6 Obecność na treningu'!AU11:AV11,("=T"))+COUNTIF('6 Obecność na treningu'!AU11:AV11,("=C"))+COUNTIF('6 Obecność na treningu'!AU11:AV11,("=K"))</f>
        <v>0</v>
      </c>
      <c r="BB22" s="99">
        <f>COUNTIF('6 Obecność na treningu'!AW11:AX11,("=T"))+COUNTIF('6 Obecność na treningu'!AW11:AX11,("=C"))+COUNTIF('6 Obecność na treningu'!AW11:AX11,("=K"))</f>
        <v>0</v>
      </c>
      <c r="BD22" s="322">
        <f>COUNTIF('6 Obecność na treningu'!AY11:AZ11,("=T"))+COUNTIF('6 Obecność na treningu'!AY11:AZ11,("=C"))+COUNTIF('6 Obecność na treningu'!AY11:AZ11,("=K"))</f>
        <v>0</v>
      </c>
      <c r="BF22" s="99">
        <f>IF(L22&lt;&gt;0,1,0)</f>
        <v>0</v>
      </c>
      <c r="BH22" s="99">
        <f>IF(N22&lt;&gt;0,1,0)</f>
        <v>0</v>
      </c>
      <c r="BJ22" s="99">
        <f>IF(P22&lt;&gt;0,1,0)</f>
        <v>0</v>
      </c>
      <c r="BL22" s="99">
        <f>IF(R22&lt;&gt;0,1,0)</f>
        <v>0</v>
      </c>
      <c r="BN22" s="99">
        <f>IF(T22&lt;&gt;0,1,0)</f>
        <v>0</v>
      </c>
      <c r="BP22" s="99">
        <f>IF(V22&lt;&gt;0,1,0)</f>
        <v>0</v>
      </c>
      <c r="BR22" s="99">
        <f>IF(X22&lt;&gt;0,1,0)</f>
        <v>0</v>
      </c>
      <c r="BT22" s="99">
        <f>IF(Z22&lt;&gt;0,1,0)</f>
        <v>0</v>
      </c>
      <c r="BV22" s="99">
        <f>IF(AB22&lt;&gt;0,1,0)</f>
        <v>0</v>
      </c>
      <c r="BX22" s="99">
        <f>IF(AD22&lt;&gt;0,1,0)</f>
        <v>0</v>
      </c>
      <c r="BZ22" s="99">
        <f>IF(AF22&lt;&gt;0,1,0)</f>
        <v>0</v>
      </c>
      <c r="CB22" s="99">
        <f>IF(AH22&lt;&gt;0,1,0)</f>
        <v>0</v>
      </c>
      <c r="CD22" s="99">
        <f>IF(AJ22&lt;&gt;0,1,0)</f>
        <v>0</v>
      </c>
      <c r="CF22" s="99">
        <f>IF(AL22&lt;&gt;0,1,0)</f>
        <v>0</v>
      </c>
      <c r="CH22" s="99">
        <f>IF(AN22&lt;&gt;0,1,0)</f>
        <v>0</v>
      </c>
      <c r="CJ22" s="99">
        <f>IF(AP22&lt;&gt;0,1,0)</f>
        <v>0</v>
      </c>
      <c r="CL22" s="99">
        <f>IF(AR22&lt;&gt;0,1,0)</f>
        <v>0</v>
      </c>
      <c r="CN22" s="99">
        <f>IF(AT22&lt;&gt;0,1,0)</f>
        <v>0</v>
      </c>
      <c r="CP22" s="99">
        <f>IF(AV22&lt;&gt;0,1,0)</f>
        <v>0</v>
      </c>
      <c r="CR22" s="99">
        <f>IF(AX22&lt;&gt;0,1,0)</f>
        <v>0</v>
      </c>
      <c r="CT22" s="99">
        <f>IF(AZ22&lt;&gt;0,1,0)</f>
        <v>0</v>
      </c>
      <c r="CV22" s="99">
        <f>IF(BB22&lt;&gt;0,1,0)</f>
        <v>0</v>
      </c>
      <c r="CX22" s="99">
        <f>IF(BD22&lt;&gt;0,1,0)</f>
        <v>0</v>
      </c>
    </row>
    <row r="23" spans="2:102" ht="24.75" customHeight="1">
      <c r="B23" s="329" t="s">
        <v>188</v>
      </c>
      <c r="C23" s="330" t="s">
        <v>258</v>
      </c>
      <c r="D23" s="332" t="str">
        <f>IF('6 Obecność na treningu'!B12="","",'6 Obecność na treningu'!B12)</f>
        <v>Kinga Kostera</v>
      </c>
      <c r="E23" s="332">
        <f>IF('6 Obecność na treningu'!C12="","",'6 Obecność na treningu'!C12)</f>
        <v>2001</v>
      </c>
      <c r="F23" s="333" t="str">
        <f>IF('6 Obecność na treningu'!D12="","",'6 Obecność na treningu'!D12)</f>
        <v>PKS Olimpia Poznań</v>
      </c>
      <c r="G23" s="334">
        <v>14</v>
      </c>
      <c r="H23" s="293" t="s">
        <v>257</v>
      </c>
      <c r="I23" s="293"/>
      <c r="L23" s="99">
        <f>COUNTIF('6 Obecność na treningu'!G12:H12,("=T"))+COUNTIF('6 Obecność na treningu'!G12:H12,("=C"))+COUNTIF('6 Obecność na treningu'!G12:H12,("=K"))</f>
        <v>0</v>
      </c>
      <c r="N23" s="99">
        <f>COUNTIF('6 Obecność na treningu'!I12:J12,("=T"))+COUNTIF('6 Obecność na treningu'!I12:J12,("=C"))+COUNTIF('6 Obecność na treningu'!I12:J12,("=K"))</f>
        <v>0</v>
      </c>
      <c r="P23" s="99">
        <f>COUNTIF('6 Obecność na treningu'!K12:L12,("=T"))+COUNTIF('6 Obecność na treningu'!K12:L12,("=C"))+COUNTIF('6 Obecność na treningu'!K12:L12,("=K"))</f>
        <v>0</v>
      </c>
      <c r="R23" s="99">
        <f>COUNTIF('6 Obecność na treningu'!M12:N12,("=T"))+COUNTIF('6 Obecność na treningu'!M12:N12,("=C"))+COUNTIF('6 Obecność na treningu'!M12:N12,("=K"))</f>
        <v>0</v>
      </c>
      <c r="T23" s="99">
        <f>COUNTIF('6 Obecność na treningu'!O12:P12,("=T"))+COUNTIF('6 Obecność na treningu'!O12:P12,("=C"))+COUNTIF('6 Obecność na treningu'!O12:P12,("=K"))</f>
        <v>0</v>
      </c>
      <c r="V23" s="99">
        <f>COUNTIF('6 Obecność na treningu'!Q12:R12,("=T"))+COUNTIF('6 Obecność na treningu'!Q12:R12,("=C"))+COUNTIF('6 Obecność na treningu'!Q12:R12,("=K"))</f>
        <v>0</v>
      </c>
      <c r="X23" s="99">
        <f>COUNTIF('6 Obecność na treningu'!S12:T12,("=T"))+COUNTIF('6 Obecność na treningu'!S12:T12,("=C"))+COUNTIF('6 Obecność na treningu'!S12:T12,("=K"))</f>
        <v>0</v>
      </c>
      <c r="Z23" s="99">
        <f>COUNTIF('6 Obecność na treningu'!U12:V12,("=T"))+COUNTIF('6 Obecność na treningu'!U12:V12,("=C"))+COUNTIF('6 Obecność na treningu'!U12:V12,("=K"))</f>
        <v>0</v>
      </c>
      <c r="AB23" s="99">
        <f>COUNTIF('6 Obecność na treningu'!W12:X12,("=T"))+COUNTIF('6 Obecność na treningu'!W12:X12,("=C"))+COUNTIF('6 Obecność na treningu'!W12:X12,("=K"))</f>
        <v>0</v>
      </c>
      <c r="AD23" s="99">
        <f>COUNTIF('6 Obecność na treningu'!Y12:Z12,("=T"))+COUNTIF('6 Obecność na treningu'!Y12:Z12,("=C"))+COUNTIF('6 Obecność na treningu'!Y12:Z12,("=K"))</f>
        <v>0</v>
      </c>
      <c r="AF23" s="99">
        <f>COUNTIF('6 Obecność na treningu'!AA12:AB12,("=T"))+COUNTIF('6 Obecność na treningu'!AA12:AB12,("=C"))+COUNTIF('6 Obecność na treningu'!AA12:AB12,("=K"))</f>
        <v>0</v>
      </c>
      <c r="AH23" s="99">
        <f>COUNTIF('6 Obecność na treningu'!AC12:AD12,("=T"))+COUNTIF('6 Obecność na treningu'!AC12:AD12,("=C"))+COUNTIF('6 Obecność na treningu'!AC12:AD12,("=K"))</f>
        <v>0</v>
      </c>
      <c r="AJ23" s="99">
        <f>COUNTIF('6 Obecność na treningu'!AE12:AF12,("=T"))+COUNTIF('6 Obecność na treningu'!AE12:AF12,("=C"))+COUNTIF('6 Obecność na treningu'!AE12:AF12,("=K"))</f>
        <v>0</v>
      </c>
      <c r="AL23" s="99">
        <f>COUNTIF('6 Obecność na treningu'!AG12:AH12,("=T"))+COUNTIF('6 Obecność na treningu'!AG12:AH12,("=C"))+COUNTIF('6 Obecność na treningu'!AG12:AH12,("=K"))</f>
        <v>0</v>
      </c>
      <c r="AN23" s="99">
        <f>COUNTIF('6 Obecność na treningu'!AI12:AJ12,("=T"))+COUNTIF('6 Obecność na treningu'!AI12:AJ12,("=C"))+COUNTIF('6 Obecność na treningu'!AI12:AJ12,("=K"))</f>
        <v>0</v>
      </c>
      <c r="AP23" s="99">
        <f>COUNTIF('6 Obecność na treningu'!AK12:AL12,("=T"))+COUNTIF('6 Obecność na treningu'!AK12:AL12,("=C"))+COUNTIF('6 Obecność na treningu'!AK12:AL12,("=K"))</f>
        <v>0</v>
      </c>
      <c r="AR23" s="99">
        <f>COUNTIF('6 Obecność na treningu'!AM12:AN12,("=T"))+COUNTIF('6 Obecność na treningu'!AM12:AN12,("=C"))+COUNTIF('6 Obecność na treningu'!AM12:AN12,("=K"))</f>
        <v>0</v>
      </c>
      <c r="AT23" s="99">
        <f>COUNTIF('6 Obecność na treningu'!AO12:AP12,("=T"))+COUNTIF('6 Obecność na treningu'!AO12:AP12,("=C"))+COUNTIF('6 Obecność na treningu'!AO12:AP12,("=K"))</f>
        <v>0</v>
      </c>
      <c r="AV23" s="99">
        <f>COUNTIF('6 Obecność na treningu'!AQ12:AR12,("=T"))+COUNTIF('6 Obecność na treningu'!AQ12:AR12,("=C"))+COUNTIF('6 Obecność na treningu'!AQ12:AR12,("=K"))</f>
        <v>0</v>
      </c>
      <c r="AX23" s="99">
        <f>COUNTIF('6 Obecność na treningu'!AS12:AT12,("=T"))+COUNTIF('6 Obecność na treningu'!AS12:AT12,("=C"))+COUNTIF('6 Obecność na treningu'!AS12:AT12,("=K"))</f>
        <v>0</v>
      </c>
      <c r="AZ23" s="99">
        <f>COUNTIF('6 Obecność na treningu'!AU12:AV12,("=T"))+COUNTIF('6 Obecność na treningu'!AU12:AV12,("=C"))+COUNTIF('6 Obecność na treningu'!AU12:AV12,("=K"))</f>
        <v>0</v>
      </c>
      <c r="BB23" s="99">
        <f>COUNTIF('6 Obecność na treningu'!AW12:AX12,("=T"))+COUNTIF('6 Obecność na treningu'!AW12:AX12,("=C"))+COUNTIF('6 Obecność na treningu'!AW12:AX12,("=K"))</f>
        <v>0</v>
      </c>
      <c r="BD23" s="322">
        <f>COUNTIF('6 Obecność na treningu'!AY12:AZ12,("=T"))+COUNTIF('6 Obecność na treningu'!AY12:AZ12,("=C"))+COUNTIF('6 Obecność na treningu'!AY12:AZ12,("=K"))</f>
        <v>0</v>
      </c>
      <c r="BF23" s="99">
        <f>IF(L23&lt;&gt;0,1,0)</f>
        <v>0</v>
      </c>
      <c r="BH23" s="99">
        <f>IF(N23&lt;&gt;0,1,0)</f>
        <v>0</v>
      </c>
      <c r="BJ23" s="99">
        <f>IF(P23&lt;&gt;0,1,0)</f>
        <v>0</v>
      </c>
      <c r="BL23" s="99">
        <f>IF(R23&lt;&gt;0,1,0)</f>
        <v>0</v>
      </c>
      <c r="BN23" s="99">
        <f>IF(T23&lt;&gt;0,1,0)</f>
        <v>0</v>
      </c>
      <c r="BP23" s="99">
        <f>IF(V23&lt;&gt;0,1,0)</f>
        <v>0</v>
      </c>
      <c r="BR23" s="99">
        <f>IF(X23&lt;&gt;0,1,0)</f>
        <v>0</v>
      </c>
      <c r="BT23" s="99">
        <f>IF(Z23&lt;&gt;0,1,0)</f>
        <v>0</v>
      </c>
      <c r="BV23" s="99">
        <f>IF(AB23&lt;&gt;0,1,0)</f>
        <v>0</v>
      </c>
      <c r="BX23" s="99">
        <f>IF(AD23&lt;&gt;0,1,0)</f>
        <v>0</v>
      </c>
      <c r="BZ23" s="99">
        <f>IF(AF23&lt;&gt;0,1,0)</f>
        <v>0</v>
      </c>
      <c r="CB23" s="99">
        <f>IF(AH23&lt;&gt;0,1,0)</f>
        <v>0</v>
      </c>
      <c r="CD23" s="99">
        <f>IF(AJ23&lt;&gt;0,1,0)</f>
        <v>0</v>
      </c>
      <c r="CF23" s="99">
        <f>IF(AL23&lt;&gt;0,1,0)</f>
        <v>0</v>
      </c>
      <c r="CH23" s="99">
        <f>IF(AN23&lt;&gt;0,1,0)</f>
        <v>0</v>
      </c>
      <c r="CJ23" s="99">
        <f>IF(AP23&lt;&gt;0,1,0)</f>
        <v>0</v>
      </c>
      <c r="CL23" s="99">
        <f>IF(AR23&lt;&gt;0,1,0)</f>
        <v>0</v>
      </c>
      <c r="CN23" s="99">
        <f>IF(AT23&lt;&gt;0,1,0)</f>
        <v>0</v>
      </c>
      <c r="CP23" s="99">
        <f>IF(AV23&lt;&gt;0,1,0)</f>
        <v>0</v>
      </c>
      <c r="CR23" s="99">
        <f>IF(AX23&lt;&gt;0,1,0)</f>
        <v>0</v>
      </c>
      <c r="CT23" s="99">
        <f>IF(AZ23&lt;&gt;0,1,0)</f>
        <v>0</v>
      </c>
      <c r="CV23" s="99">
        <f>IF(BB23&lt;&gt;0,1,0)</f>
        <v>0</v>
      </c>
      <c r="CX23" s="99">
        <f>IF(BD23&lt;&gt;0,1,0)</f>
        <v>0</v>
      </c>
    </row>
    <row r="24" spans="2:102" ht="24.75" customHeight="1">
      <c r="B24" s="329" t="s">
        <v>189</v>
      </c>
      <c r="C24" s="330" t="s">
        <v>258</v>
      </c>
      <c r="D24" s="332" t="str">
        <f>IF('6 Obecność na treningu'!B13="","",'6 Obecność na treningu'!B13)</f>
        <v>Anna Szabała </v>
      </c>
      <c r="E24" s="332">
        <f>IF('6 Obecność na treningu'!C13="","",'6 Obecność na treningu'!C13)</f>
        <v>2001</v>
      </c>
      <c r="F24" s="333" t="str">
        <f>IF('6 Obecność na treningu'!D13="","",'6 Obecność na treningu'!D13)</f>
        <v>UKS Dwunastka Leszno</v>
      </c>
      <c r="G24" s="334">
        <v>14</v>
      </c>
      <c r="H24" s="293" t="s">
        <v>257</v>
      </c>
      <c r="I24" s="293"/>
      <c r="L24" s="99">
        <f>COUNTIF('6 Obecność na treningu'!G13:H13,("=T"))+COUNTIF('6 Obecność na treningu'!G13:H13,("=C"))+COUNTIF('6 Obecność na treningu'!G13:H13,("=K"))</f>
        <v>0</v>
      </c>
      <c r="N24" s="99">
        <f>COUNTIF('6 Obecność na treningu'!I13:J13,("=T"))+COUNTIF('6 Obecność na treningu'!I13:J13,("=C"))+COUNTIF('6 Obecność na treningu'!I13:J13,("=K"))</f>
        <v>0</v>
      </c>
      <c r="P24" s="99">
        <f>COUNTIF('6 Obecność na treningu'!K13:L13,("=T"))+COUNTIF('6 Obecność na treningu'!K13:L13,("=C"))+COUNTIF('6 Obecność na treningu'!K13:L13,("=K"))</f>
        <v>0</v>
      </c>
      <c r="R24" s="99">
        <f>COUNTIF('6 Obecność na treningu'!M13:N13,("=T"))+COUNTIF('6 Obecność na treningu'!M13:N13,("=C"))+COUNTIF('6 Obecność na treningu'!M13:N13,("=K"))</f>
        <v>0</v>
      </c>
      <c r="T24" s="99">
        <f>COUNTIF('6 Obecność na treningu'!O13:P13,("=T"))+COUNTIF('6 Obecność na treningu'!O13:P13,("=C"))+COUNTIF('6 Obecność na treningu'!O13:P13,("=K"))</f>
        <v>0</v>
      </c>
      <c r="V24" s="99">
        <f>COUNTIF('6 Obecność na treningu'!Q13:R13,("=T"))+COUNTIF('6 Obecność na treningu'!Q13:R13,("=C"))+COUNTIF('6 Obecność na treningu'!Q13:R13,("=K"))</f>
        <v>0</v>
      </c>
      <c r="X24" s="99">
        <f>COUNTIF('6 Obecność na treningu'!S13:T13,("=T"))+COUNTIF('6 Obecność na treningu'!S13:T13,("=C"))+COUNTIF('6 Obecność na treningu'!S13:T13,("=K"))</f>
        <v>0</v>
      </c>
      <c r="Z24" s="99">
        <f>COUNTIF('6 Obecność na treningu'!U13:V13,("=T"))+COUNTIF('6 Obecność na treningu'!U13:V13,("=C"))+COUNTIF('6 Obecność na treningu'!U13:V13,("=K"))</f>
        <v>0</v>
      </c>
      <c r="AB24" s="99">
        <f>COUNTIF('6 Obecność na treningu'!W13:X13,("=T"))+COUNTIF('6 Obecność na treningu'!W13:X13,("=C"))+COUNTIF('6 Obecność na treningu'!W13:X13,("=K"))</f>
        <v>0</v>
      </c>
      <c r="AD24" s="99">
        <f>COUNTIF('6 Obecność na treningu'!Y13:Z13,("=T"))+COUNTIF('6 Obecność na treningu'!Y13:Z13,("=C"))+COUNTIF('6 Obecność na treningu'!Y13:Z13,("=K"))</f>
        <v>0</v>
      </c>
      <c r="AF24" s="99">
        <f>COUNTIF('6 Obecność na treningu'!AA13:AB13,("=T"))+COUNTIF('6 Obecność na treningu'!AA13:AB13,("=C"))+COUNTIF('6 Obecność na treningu'!AA13:AB13,("=K"))</f>
        <v>0</v>
      </c>
      <c r="AH24" s="99">
        <f>COUNTIF('6 Obecność na treningu'!AC13:AD13,("=T"))+COUNTIF('6 Obecność na treningu'!AC13:AD13,("=C"))+COUNTIF('6 Obecność na treningu'!AC13:AD13,("=K"))</f>
        <v>0</v>
      </c>
      <c r="AJ24" s="99">
        <f>COUNTIF('6 Obecność na treningu'!AE13:AF13,("=T"))+COUNTIF('6 Obecność na treningu'!AE13:AF13,("=C"))+COUNTIF('6 Obecność na treningu'!AE13:AF13,("=K"))</f>
        <v>0</v>
      </c>
      <c r="AL24" s="99">
        <f>COUNTIF('6 Obecność na treningu'!AG13:AH13,("=T"))+COUNTIF('6 Obecność na treningu'!AG13:AH13,("=C"))+COUNTIF('6 Obecność na treningu'!AG13:AH13,("=K"))</f>
        <v>0</v>
      </c>
      <c r="AN24" s="99">
        <f>COUNTIF('6 Obecność na treningu'!AI13:AJ13,("=T"))+COUNTIF('6 Obecność na treningu'!AI13:AJ13,("=C"))+COUNTIF('6 Obecność na treningu'!AI13:AJ13,("=K"))</f>
        <v>0</v>
      </c>
      <c r="AP24" s="99">
        <f>COUNTIF('6 Obecność na treningu'!AK13:AL13,("=T"))+COUNTIF('6 Obecność na treningu'!AK13:AL13,("=C"))+COUNTIF('6 Obecność na treningu'!AK13:AL13,("=K"))</f>
        <v>0</v>
      </c>
      <c r="AR24" s="99">
        <f>COUNTIF('6 Obecność na treningu'!AM13:AN13,("=T"))+COUNTIF('6 Obecność na treningu'!AM13:AN13,("=C"))+COUNTIF('6 Obecność na treningu'!AM13:AN13,("=K"))</f>
        <v>0</v>
      </c>
      <c r="AT24" s="99">
        <f>COUNTIF('6 Obecność na treningu'!AO13:AP13,("=T"))+COUNTIF('6 Obecność na treningu'!AO13:AP13,("=C"))+COUNTIF('6 Obecność na treningu'!AO13:AP13,("=K"))</f>
        <v>0</v>
      </c>
      <c r="AV24" s="99">
        <f>COUNTIF('6 Obecność na treningu'!AQ13:AR13,("=T"))+COUNTIF('6 Obecność na treningu'!AQ13:AR13,("=C"))+COUNTIF('6 Obecność na treningu'!AQ13:AR13,("=K"))</f>
        <v>0</v>
      </c>
      <c r="AX24" s="99">
        <f>COUNTIF('6 Obecność na treningu'!AS13:AT13,("=T"))+COUNTIF('6 Obecność na treningu'!AS13:AT13,("=C"))+COUNTIF('6 Obecność na treningu'!AS13:AT13,("=K"))</f>
        <v>0</v>
      </c>
      <c r="AZ24" s="99">
        <f>COUNTIF('6 Obecność na treningu'!AU13:AV13,("=T"))+COUNTIF('6 Obecność na treningu'!AU13:AV13,("=C"))+COUNTIF('6 Obecność na treningu'!AU13:AV13,("=K"))</f>
        <v>0</v>
      </c>
      <c r="BB24" s="99">
        <f>COUNTIF('6 Obecność na treningu'!AW13:AX13,("=T"))+COUNTIF('6 Obecność na treningu'!AW13:AX13,("=C"))+COUNTIF('6 Obecność na treningu'!AW13:AX13,("=K"))</f>
        <v>0</v>
      </c>
      <c r="BD24" s="322">
        <f>COUNTIF('6 Obecność na treningu'!AY13:AZ13,("=T"))+COUNTIF('6 Obecność na treningu'!AY13:AZ13,("=C"))+COUNTIF('6 Obecność na treningu'!AY13:AZ13,("=K"))</f>
        <v>0</v>
      </c>
      <c r="BF24" s="99">
        <f>IF(L24&lt;&gt;0,1,0)</f>
        <v>0</v>
      </c>
      <c r="BH24" s="99">
        <f>IF(N24&lt;&gt;0,1,0)</f>
        <v>0</v>
      </c>
      <c r="BJ24" s="99">
        <f>IF(P24&lt;&gt;0,1,0)</f>
        <v>0</v>
      </c>
      <c r="BL24" s="99">
        <f>IF(R24&lt;&gt;0,1,0)</f>
        <v>0</v>
      </c>
      <c r="BN24" s="99">
        <f>IF(T24&lt;&gt;0,1,0)</f>
        <v>0</v>
      </c>
      <c r="BP24" s="99">
        <f>IF(V24&lt;&gt;0,1,0)</f>
        <v>0</v>
      </c>
      <c r="BR24" s="99">
        <f>IF(X24&lt;&gt;0,1,0)</f>
        <v>0</v>
      </c>
      <c r="BT24" s="99">
        <f>IF(Z24&lt;&gt;0,1,0)</f>
        <v>0</v>
      </c>
      <c r="BV24" s="99">
        <f>IF(AB24&lt;&gt;0,1,0)</f>
        <v>0</v>
      </c>
      <c r="BX24" s="99">
        <f>IF(AD24&lt;&gt;0,1,0)</f>
        <v>0</v>
      </c>
      <c r="BZ24" s="99">
        <f>IF(AF24&lt;&gt;0,1,0)</f>
        <v>0</v>
      </c>
      <c r="CB24" s="99">
        <f>IF(AH24&lt;&gt;0,1,0)</f>
        <v>0</v>
      </c>
      <c r="CD24" s="99">
        <f>IF(AJ24&lt;&gt;0,1,0)</f>
        <v>0</v>
      </c>
      <c r="CF24" s="99">
        <f>IF(AL24&lt;&gt;0,1,0)</f>
        <v>0</v>
      </c>
      <c r="CH24" s="99">
        <f>IF(AN24&lt;&gt;0,1,0)</f>
        <v>0</v>
      </c>
      <c r="CJ24" s="99">
        <f>IF(AP24&lt;&gt;0,1,0)</f>
        <v>0</v>
      </c>
      <c r="CL24" s="99">
        <f>IF(AR24&lt;&gt;0,1,0)</f>
        <v>0</v>
      </c>
      <c r="CN24" s="99">
        <f>IF(AT24&lt;&gt;0,1,0)</f>
        <v>0</v>
      </c>
      <c r="CP24" s="99">
        <f>IF(AV24&lt;&gt;0,1,0)</f>
        <v>0</v>
      </c>
      <c r="CR24" s="99">
        <f>IF(AX24&lt;&gt;0,1,0)</f>
        <v>0</v>
      </c>
      <c r="CT24" s="99">
        <f>IF(AZ24&lt;&gt;0,1,0)</f>
        <v>0</v>
      </c>
      <c r="CV24" s="99">
        <f>IF(BB24&lt;&gt;0,1,0)</f>
        <v>0</v>
      </c>
      <c r="CX24" s="99">
        <f>IF(BD24&lt;&gt;0,1,0)</f>
        <v>0</v>
      </c>
    </row>
    <row r="25" spans="2:102" ht="24.75" customHeight="1">
      <c r="B25" s="329" t="s">
        <v>190</v>
      </c>
      <c r="C25" s="330" t="s">
        <v>259</v>
      </c>
      <c r="D25" s="332" t="s">
        <v>260</v>
      </c>
      <c r="E25" s="332">
        <f>IF('6 Obecność na treningu'!C14="","",'6 Obecność na treningu'!C14)</f>
      </c>
      <c r="F25" s="333" t="s">
        <v>261</v>
      </c>
      <c r="G25" s="334">
        <v>14</v>
      </c>
      <c r="H25" s="293" t="s">
        <v>257</v>
      </c>
      <c r="I25" s="293"/>
      <c r="L25" s="99">
        <f>COUNTIF('6 Obecność na treningu'!G14:H14,("=T"))+COUNTIF('6 Obecność na treningu'!G14:H14,("=C"))+COUNTIF('6 Obecność na treningu'!G14:H14,("=K"))</f>
        <v>0</v>
      </c>
      <c r="N25" s="99">
        <f>COUNTIF('6 Obecność na treningu'!I14:J14,("=T"))+COUNTIF('6 Obecność na treningu'!I14:J14,("=C"))+COUNTIF('6 Obecność na treningu'!I14:J14,("=K"))</f>
        <v>0</v>
      </c>
      <c r="P25" s="99">
        <f>COUNTIF('6 Obecność na treningu'!K14:L14,("=T"))+COUNTIF('6 Obecność na treningu'!K14:L14,("=C"))+COUNTIF('6 Obecność na treningu'!K14:L14,("=K"))</f>
        <v>0</v>
      </c>
      <c r="R25" s="99">
        <f>COUNTIF('6 Obecność na treningu'!M14:N14,("=T"))+COUNTIF('6 Obecność na treningu'!M14:N14,("=C"))+COUNTIF('6 Obecność na treningu'!M14:N14,("=K"))</f>
        <v>0</v>
      </c>
      <c r="T25" s="99">
        <f>COUNTIF('6 Obecność na treningu'!O14:P14,("=T"))+COUNTIF('6 Obecność na treningu'!O14:P14,("=C"))+COUNTIF('6 Obecność na treningu'!O14:P14,("=K"))</f>
        <v>0</v>
      </c>
      <c r="V25" s="99">
        <f>COUNTIF('6 Obecność na treningu'!Q14:R14,("=T"))+COUNTIF('6 Obecność na treningu'!Q14:R14,("=C"))+COUNTIF('6 Obecność na treningu'!Q14:R14,("=K"))</f>
        <v>0</v>
      </c>
      <c r="X25" s="99">
        <f>COUNTIF('6 Obecność na treningu'!S14:T14,("=T"))+COUNTIF('6 Obecność na treningu'!S14:T14,("=C"))+COUNTIF('6 Obecność na treningu'!S14:T14,("=K"))</f>
        <v>0</v>
      </c>
      <c r="Z25" s="99">
        <f>COUNTIF('6 Obecność na treningu'!U14:V14,("=T"))+COUNTIF('6 Obecność na treningu'!U14:V14,("=C"))+COUNTIF('6 Obecność na treningu'!U14:V14,("=K"))</f>
        <v>0</v>
      </c>
      <c r="AB25" s="99">
        <f>COUNTIF('6 Obecność na treningu'!W14:X14,("=T"))+COUNTIF('6 Obecność na treningu'!W14:X14,("=C"))+COUNTIF('6 Obecność na treningu'!W14:X14,("=K"))</f>
        <v>0</v>
      </c>
      <c r="AD25" s="99">
        <f>COUNTIF('6 Obecność na treningu'!Y14:Z14,("=T"))+COUNTIF('6 Obecność na treningu'!Y14:Z14,("=C"))+COUNTIF('6 Obecność na treningu'!Y14:Z14,("=K"))</f>
        <v>0</v>
      </c>
      <c r="AF25" s="99">
        <f>COUNTIF('6 Obecność na treningu'!AA14:AB14,("=T"))+COUNTIF('6 Obecność na treningu'!AA14:AB14,("=C"))+COUNTIF('6 Obecność na treningu'!AA14:AB14,("=K"))</f>
        <v>0</v>
      </c>
      <c r="AH25" s="99">
        <f>COUNTIF('6 Obecność na treningu'!AC14:AD14,("=T"))+COUNTIF('6 Obecność na treningu'!AC14:AD14,("=C"))+COUNTIF('6 Obecność na treningu'!AC14:AD14,("=K"))</f>
        <v>0</v>
      </c>
      <c r="AJ25" s="99">
        <f>COUNTIF('6 Obecność na treningu'!AE14:AF14,("=T"))+COUNTIF('6 Obecność na treningu'!AE14:AF14,("=C"))+COUNTIF('6 Obecność na treningu'!AE14:AF14,("=K"))</f>
        <v>0</v>
      </c>
      <c r="AL25" s="99">
        <f>COUNTIF('6 Obecność na treningu'!AG14:AH14,("=T"))+COUNTIF('6 Obecność na treningu'!AG14:AH14,("=C"))+COUNTIF('6 Obecność na treningu'!AG14:AH14,("=K"))</f>
        <v>0</v>
      </c>
      <c r="AN25" s="99">
        <f>COUNTIF('6 Obecność na treningu'!AI14:AJ14,("=T"))+COUNTIF('6 Obecność na treningu'!AI14:AJ14,("=C"))+COUNTIF('6 Obecność na treningu'!AI14:AJ14,("=K"))</f>
        <v>0</v>
      </c>
      <c r="AP25" s="99">
        <f>COUNTIF('6 Obecność na treningu'!AK14:AL14,("=T"))+COUNTIF('6 Obecność na treningu'!AK14:AL14,("=C"))+COUNTIF('6 Obecność na treningu'!AK14:AL14,("=K"))</f>
        <v>0</v>
      </c>
      <c r="AR25" s="99">
        <f>COUNTIF('6 Obecność na treningu'!AM14:AN14,("=T"))+COUNTIF('6 Obecność na treningu'!AM14:AN14,("=C"))+COUNTIF('6 Obecność na treningu'!AM14:AN14,("=K"))</f>
        <v>0</v>
      </c>
      <c r="AT25" s="99">
        <f>COUNTIF('6 Obecność na treningu'!AO14:AP14,("=T"))+COUNTIF('6 Obecność na treningu'!AO14:AP14,("=C"))+COUNTIF('6 Obecność na treningu'!AO14:AP14,("=K"))</f>
        <v>0</v>
      </c>
      <c r="AV25" s="99">
        <f>COUNTIF('6 Obecność na treningu'!AQ14:AR14,("=T"))+COUNTIF('6 Obecność na treningu'!AQ14:AR14,("=C"))+COUNTIF('6 Obecność na treningu'!AQ14:AR14,("=K"))</f>
        <v>0</v>
      </c>
      <c r="AX25" s="99">
        <f>COUNTIF('6 Obecność na treningu'!AS14:AT14,("=T"))+COUNTIF('6 Obecność na treningu'!AS14:AT14,("=C"))+COUNTIF('6 Obecność na treningu'!AS14:AT14,("=K"))</f>
        <v>0</v>
      </c>
      <c r="AZ25" s="99">
        <f>COUNTIF('6 Obecność na treningu'!AU14:AV14,("=T"))+COUNTIF('6 Obecność na treningu'!AU14:AV14,("=C"))+COUNTIF('6 Obecność na treningu'!AU14:AV14,("=K"))</f>
        <v>0</v>
      </c>
      <c r="BB25" s="99">
        <f>COUNTIF('6 Obecność na treningu'!AW14:AX14,("=T"))+COUNTIF('6 Obecność na treningu'!AW14:AX14,("=C"))+COUNTIF('6 Obecność na treningu'!AW14:AX14,("=K"))</f>
        <v>0</v>
      </c>
      <c r="BD25" s="322">
        <f>COUNTIF('6 Obecność na treningu'!AY14:AZ14,("=T"))+COUNTIF('6 Obecność na treningu'!AY14:AZ14,("=C"))+COUNTIF('6 Obecność na treningu'!AY14:AZ14,("=K"))</f>
        <v>0</v>
      </c>
      <c r="BF25" s="99">
        <f>IF(L25&lt;&gt;0,1,0)</f>
        <v>0</v>
      </c>
      <c r="BH25" s="99">
        <f>IF(N25&lt;&gt;0,1,0)</f>
        <v>0</v>
      </c>
      <c r="BJ25" s="99">
        <f>IF(P25&lt;&gt;0,1,0)</f>
        <v>0</v>
      </c>
      <c r="BL25" s="99">
        <f>IF(R25&lt;&gt;0,1,0)</f>
        <v>0</v>
      </c>
      <c r="BN25" s="99">
        <f>IF(T25&lt;&gt;0,1,0)</f>
        <v>0</v>
      </c>
      <c r="BP25" s="99">
        <f>IF(V25&lt;&gt;0,1,0)</f>
        <v>0</v>
      </c>
      <c r="BR25" s="99">
        <f>IF(X25&lt;&gt;0,1,0)</f>
        <v>0</v>
      </c>
      <c r="BT25" s="99">
        <f>IF(Z25&lt;&gt;0,1,0)</f>
        <v>0</v>
      </c>
      <c r="BV25" s="99">
        <f>IF(AB25&lt;&gt;0,1,0)</f>
        <v>0</v>
      </c>
      <c r="BX25" s="99">
        <f>IF(AD25&lt;&gt;0,1,0)</f>
        <v>0</v>
      </c>
      <c r="BZ25" s="99">
        <f>IF(AF25&lt;&gt;0,1,0)</f>
        <v>0</v>
      </c>
      <c r="CB25" s="99">
        <f>IF(AH25&lt;&gt;0,1,0)</f>
        <v>0</v>
      </c>
      <c r="CD25" s="99">
        <f>IF(AJ25&lt;&gt;0,1,0)</f>
        <v>0</v>
      </c>
      <c r="CF25" s="99">
        <f>IF(AL25&lt;&gt;0,1,0)</f>
        <v>0</v>
      </c>
      <c r="CH25" s="99">
        <f>IF(AN25&lt;&gt;0,1,0)</f>
        <v>0</v>
      </c>
      <c r="CJ25" s="99">
        <f>IF(AP25&lt;&gt;0,1,0)</f>
        <v>0</v>
      </c>
      <c r="CL25" s="99">
        <f>IF(AR25&lt;&gt;0,1,0)</f>
        <v>0</v>
      </c>
      <c r="CN25" s="99">
        <f>IF(AT25&lt;&gt;0,1,0)</f>
        <v>0</v>
      </c>
      <c r="CP25" s="99">
        <f>IF(AV25&lt;&gt;0,1,0)</f>
        <v>0</v>
      </c>
      <c r="CR25" s="99">
        <f>IF(AX25&lt;&gt;0,1,0)</f>
        <v>0</v>
      </c>
      <c r="CT25" s="99">
        <f>IF(AZ25&lt;&gt;0,1,0)</f>
        <v>0</v>
      </c>
      <c r="CV25" s="99">
        <f>IF(BB25&lt;&gt;0,1,0)</f>
        <v>0</v>
      </c>
      <c r="CX25" s="99">
        <f>IF(BD25&lt;&gt;0,1,0)</f>
        <v>0</v>
      </c>
    </row>
    <row r="26" spans="2:102" ht="24.75" customHeight="1">
      <c r="B26" s="329" t="s">
        <v>191</v>
      </c>
      <c r="C26" s="330"/>
      <c r="D26" s="332">
        <f>IF('6 Obecność na treningu'!B15="","",'6 Obecność na treningu'!B15)</f>
      </c>
      <c r="E26" s="332">
        <f>IF('6 Obecność na treningu'!C15="","",'6 Obecność na treningu'!C15)</f>
      </c>
      <c r="F26" s="333">
        <f>IF('6 Obecność na treningu'!D15="","",'6 Obecność na treningu'!D15)</f>
      </c>
      <c r="G26" s="334">
        <f>IF(SUM(BF26:CX26)=0,"",SUM(BF26:CX26))</f>
      </c>
      <c r="H26" s="293" t="s">
        <v>257</v>
      </c>
      <c r="I26" s="293"/>
      <c r="L26" s="99">
        <f>COUNTIF('6 Obecność na treningu'!G15:H15,("=T"))+COUNTIF('6 Obecność na treningu'!G15:H15,("=C"))+COUNTIF('6 Obecność na treningu'!G15:H15,("=K"))</f>
        <v>0</v>
      </c>
      <c r="N26" s="99">
        <f>COUNTIF('6 Obecność na treningu'!I15:J15,("=T"))+COUNTIF('6 Obecność na treningu'!I15:J15,("=C"))+COUNTIF('6 Obecność na treningu'!I15:J15,("=K"))</f>
        <v>0</v>
      </c>
      <c r="P26" s="99">
        <f>COUNTIF('6 Obecność na treningu'!K15:L15,("=T"))+COUNTIF('6 Obecność na treningu'!K15:L15,("=C"))+COUNTIF('6 Obecność na treningu'!K15:L15,("=K"))</f>
        <v>0</v>
      </c>
      <c r="R26" s="99">
        <f>COUNTIF('6 Obecność na treningu'!M15:N15,("=T"))+COUNTIF('6 Obecność na treningu'!M15:N15,("=C"))+COUNTIF('6 Obecność na treningu'!M15:N15,("=K"))</f>
        <v>0</v>
      </c>
      <c r="T26" s="99">
        <f>COUNTIF('6 Obecność na treningu'!O15:P15,("=T"))+COUNTIF('6 Obecność na treningu'!O15:P15,("=C"))+COUNTIF('6 Obecność na treningu'!O15:P15,("=K"))</f>
        <v>0</v>
      </c>
      <c r="V26" s="99">
        <f>COUNTIF('6 Obecność na treningu'!Q15:R15,("=T"))+COUNTIF('6 Obecność na treningu'!Q15:R15,("=C"))+COUNTIF('6 Obecność na treningu'!Q15:R15,("=K"))</f>
        <v>0</v>
      </c>
      <c r="X26" s="99">
        <f>COUNTIF('6 Obecność na treningu'!S15:T15,("=T"))+COUNTIF('6 Obecność na treningu'!S15:T15,("=C"))+COUNTIF('6 Obecność na treningu'!S15:T15,("=K"))</f>
        <v>0</v>
      </c>
      <c r="Z26" s="99">
        <f>COUNTIF('6 Obecność na treningu'!U15:V15,("=T"))+COUNTIF('6 Obecność na treningu'!U15:V15,("=C"))+COUNTIF('6 Obecność na treningu'!U15:V15,("=K"))</f>
        <v>0</v>
      </c>
      <c r="AB26" s="99">
        <f>COUNTIF('6 Obecność na treningu'!W15:X15,("=T"))+COUNTIF('6 Obecność na treningu'!W15:X15,("=C"))+COUNTIF('6 Obecność na treningu'!W15:X15,("=K"))</f>
        <v>0</v>
      </c>
      <c r="AD26" s="99">
        <f>COUNTIF('6 Obecność na treningu'!Y15:Z15,("=T"))+COUNTIF('6 Obecność na treningu'!Y15:Z15,("=C"))+COUNTIF('6 Obecność na treningu'!Y15:Z15,("=K"))</f>
        <v>0</v>
      </c>
      <c r="AF26" s="99">
        <f>COUNTIF('6 Obecność na treningu'!AA15:AB15,("=T"))+COUNTIF('6 Obecność na treningu'!AA15:AB15,("=C"))+COUNTIF('6 Obecność na treningu'!AA15:AB15,("=K"))</f>
        <v>0</v>
      </c>
      <c r="AH26" s="99">
        <f>COUNTIF('6 Obecność na treningu'!AC15:AD15,("=T"))+COUNTIF('6 Obecność na treningu'!AC15:AD15,("=C"))+COUNTIF('6 Obecność na treningu'!AC15:AD15,("=K"))</f>
        <v>0</v>
      </c>
      <c r="AJ26" s="99">
        <f>COUNTIF('6 Obecność na treningu'!AE15:AF15,("=T"))+COUNTIF('6 Obecność na treningu'!AE15:AF15,("=C"))+COUNTIF('6 Obecność na treningu'!AE15:AF15,("=K"))</f>
        <v>0</v>
      </c>
      <c r="AL26" s="99">
        <f>COUNTIF('6 Obecność na treningu'!AG15:AH15,("=T"))+COUNTIF('6 Obecność na treningu'!AG15:AH15,("=C"))+COUNTIF('6 Obecność na treningu'!AG15:AH15,("=K"))</f>
        <v>0</v>
      </c>
      <c r="AN26" s="99">
        <f>COUNTIF('6 Obecność na treningu'!AI15:AJ15,("=T"))+COUNTIF('6 Obecność na treningu'!AI15:AJ15,("=C"))+COUNTIF('6 Obecność na treningu'!AI15:AJ15,("=K"))</f>
        <v>0</v>
      </c>
      <c r="AP26" s="99">
        <f>COUNTIF('6 Obecność na treningu'!AK15:AL15,("=T"))+COUNTIF('6 Obecność na treningu'!AK15:AL15,("=C"))+COUNTIF('6 Obecność na treningu'!AK15:AL15,("=K"))</f>
        <v>0</v>
      </c>
      <c r="AR26" s="99">
        <f>COUNTIF('6 Obecność na treningu'!AM15:AN15,("=T"))+COUNTIF('6 Obecność na treningu'!AM15:AN15,("=C"))+COUNTIF('6 Obecność na treningu'!AM15:AN15,("=K"))</f>
        <v>0</v>
      </c>
      <c r="AT26" s="99">
        <f>COUNTIF('6 Obecność na treningu'!AO15:AP15,("=T"))+COUNTIF('6 Obecność na treningu'!AO15:AP15,("=C"))+COUNTIF('6 Obecność na treningu'!AO15:AP15,("=K"))</f>
        <v>0</v>
      </c>
      <c r="AV26" s="99">
        <f>COUNTIF('6 Obecność na treningu'!AQ15:AR15,("=T"))+COUNTIF('6 Obecność na treningu'!AQ15:AR15,("=C"))+COUNTIF('6 Obecność na treningu'!AQ15:AR15,("=K"))</f>
        <v>0</v>
      </c>
      <c r="AX26" s="99">
        <f>COUNTIF('6 Obecność na treningu'!AS15:AT15,("=T"))+COUNTIF('6 Obecność na treningu'!AS15:AT15,("=C"))+COUNTIF('6 Obecność na treningu'!AS15:AT15,("=K"))</f>
        <v>0</v>
      </c>
      <c r="AZ26" s="99">
        <f>COUNTIF('6 Obecność na treningu'!AU15:AV15,("=T"))+COUNTIF('6 Obecność na treningu'!AU15:AV15,("=C"))+COUNTIF('6 Obecność na treningu'!AU15:AV15,("=K"))</f>
        <v>0</v>
      </c>
      <c r="BB26" s="99">
        <f>COUNTIF('6 Obecność na treningu'!AW15:AX15,("=T"))+COUNTIF('6 Obecność na treningu'!AW15:AX15,("=C"))+COUNTIF('6 Obecność na treningu'!AW15:AX15,("=K"))</f>
        <v>0</v>
      </c>
      <c r="BD26" s="322">
        <f>COUNTIF('6 Obecność na treningu'!AY15:AZ15,("=T"))+COUNTIF('6 Obecność na treningu'!AY15:AZ15,("=C"))+COUNTIF('6 Obecność na treningu'!AY15:AZ15,("=K"))</f>
        <v>0</v>
      </c>
      <c r="BF26" s="99">
        <f>IF(L26&lt;&gt;0,1,0)</f>
        <v>0</v>
      </c>
      <c r="BH26" s="99">
        <f>IF(N26&lt;&gt;0,1,0)</f>
        <v>0</v>
      </c>
      <c r="BJ26" s="99">
        <f>IF(P26&lt;&gt;0,1,0)</f>
        <v>0</v>
      </c>
      <c r="BL26" s="99">
        <f>IF(R26&lt;&gt;0,1,0)</f>
        <v>0</v>
      </c>
      <c r="BN26" s="99">
        <f>IF(T26&lt;&gt;0,1,0)</f>
        <v>0</v>
      </c>
      <c r="BP26" s="99">
        <f>IF(V26&lt;&gt;0,1,0)</f>
        <v>0</v>
      </c>
      <c r="BR26" s="99">
        <f>IF(X26&lt;&gt;0,1,0)</f>
        <v>0</v>
      </c>
      <c r="BT26" s="99">
        <f>IF(Z26&lt;&gt;0,1,0)</f>
        <v>0</v>
      </c>
      <c r="BV26" s="99">
        <f>IF(AB26&lt;&gt;0,1,0)</f>
        <v>0</v>
      </c>
      <c r="BX26" s="99">
        <f>IF(AD26&lt;&gt;0,1,0)</f>
        <v>0</v>
      </c>
      <c r="BZ26" s="99">
        <f>IF(AF26&lt;&gt;0,1,0)</f>
        <v>0</v>
      </c>
      <c r="CB26" s="99">
        <f>IF(AH26&lt;&gt;0,1,0)</f>
        <v>0</v>
      </c>
      <c r="CD26" s="99">
        <f>IF(AJ26&lt;&gt;0,1,0)</f>
        <v>0</v>
      </c>
      <c r="CF26" s="99">
        <f>IF(AL26&lt;&gt;0,1,0)</f>
        <v>0</v>
      </c>
      <c r="CH26" s="99">
        <f>IF(AN26&lt;&gt;0,1,0)</f>
        <v>0</v>
      </c>
      <c r="CJ26" s="99">
        <f>IF(AP26&lt;&gt;0,1,0)</f>
        <v>0</v>
      </c>
      <c r="CL26" s="99">
        <f>IF(AR26&lt;&gt;0,1,0)</f>
        <v>0</v>
      </c>
      <c r="CN26" s="99">
        <f>IF(AT26&lt;&gt;0,1,0)</f>
        <v>0</v>
      </c>
      <c r="CP26" s="99">
        <f>IF(AV26&lt;&gt;0,1,0)</f>
        <v>0</v>
      </c>
      <c r="CR26" s="99">
        <f>IF(AX26&lt;&gt;0,1,0)</f>
        <v>0</v>
      </c>
      <c r="CT26" s="99">
        <f>IF(AZ26&lt;&gt;0,1,0)</f>
        <v>0</v>
      </c>
      <c r="CV26" s="99">
        <f>IF(BB26&lt;&gt;0,1,0)</f>
        <v>0</v>
      </c>
      <c r="CX26" s="99">
        <f>IF(BD26&lt;&gt;0,1,0)</f>
        <v>0</v>
      </c>
    </row>
    <row r="27" spans="2:102" ht="24.75" customHeight="1">
      <c r="B27" s="329" t="s">
        <v>192</v>
      </c>
      <c r="C27" s="330"/>
      <c r="D27" s="332">
        <f>IF('6 Obecność na treningu'!B16="","",'6 Obecność na treningu'!B16)</f>
      </c>
      <c r="E27" s="332">
        <f>IF('6 Obecność na treningu'!C16="","",'6 Obecność na treningu'!C16)</f>
      </c>
      <c r="F27" s="333">
        <f>IF('6 Obecność na treningu'!D16="","",'6 Obecność na treningu'!D16)</f>
      </c>
      <c r="G27" s="334">
        <f>IF(SUM(BF27:CX27)=0,"",SUM(BF27:CX27))</f>
      </c>
      <c r="H27" s="293" t="s">
        <v>257</v>
      </c>
      <c r="I27" s="293"/>
      <c r="L27" s="99">
        <f>COUNTIF('6 Obecność na treningu'!G16:H16,("=T"))+COUNTIF('6 Obecność na treningu'!G16:H16,("=C"))+COUNTIF('6 Obecność na treningu'!G16:H16,("=K"))</f>
        <v>0</v>
      </c>
      <c r="N27" s="99">
        <f>COUNTIF('6 Obecność na treningu'!I16:J16,("=T"))+COUNTIF('6 Obecność na treningu'!I16:J16,("=C"))+COUNTIF('6 Obecność na treningu'!I16:J16,("=K"))</f>
        <v>0</v>
      </c>
      <c r="P27" s="99">
        <f>COUNTIF('6 Obecność na treningu'!K16:L16,("=T"))+COUNTIF('6 Obecność na treningu'!K16:L16,("=C"))+COUNTIF('6 Obecność na treningu'!K16:L16,("=K"))</f>
        <v>0</v>
      </c>
      <c r="R27" s="99">
        <f>COUNTIF('6 Obecność na treningu'!M16:N16,("=T"))+COUNTIF('6 Obecność na treningu'!M16:N16,("=C"))+COUNTIF('6 Obecność na treningu'!M16:N16,("=K"))</f>
        <v>0</v>
      </c>
      <c r="T27" s="99">
        <f>COUNTIF('6 Obecność na treningu'!O16:P16,("=T"))+COUNTIF('6 Obecność na treningu'!O16:P16,("=C"))+COUNTIF('6 Obecność na treningu'!O16:P16,("=K"))</f>
        <v>0</v>
      </c>
      <c r="V27" s="99">
        <f>COUNTIF('6 Obecność na treningu'!Q16:R16,("=T"))+COUNTIF('6 Obecność na treningu'!Q16:R16,("=C"))+COUNTIF('6 Obecność na treningu'!Q16:R16,("=K"))</f>
        <v>0</v>
      </c>
      <c r="X27" s="99">
        <f>COUNTIF('6 Obecność na treningu'!S16:T16,("=T"))+COUNTIF('6 Obecność na treningu'!S16:T16,("=C"))+COUNTIF('6 Obecność na treningu'!S16:T16,("=K"))</f>
        <v>0</v>
      </c>
      <c r="Z27" s="99">
        <f>COUNTIF('6 Obecność na treningu'!U16:V16,("=T"))+COUNTIF('6 Obecność na treningu'!U16:V16,("=C"))+COUNTIF('6 Obecność na treningu'!U16:V16,("=K"))</f>
        <v>0</v>
      </c>
      <c r="AB27" s="99">
        <f>COUNTIF('6 Obecność na treningu'!W16:X16,("=T"))+COUNTIF('6 Obecność na treningu'!W16:X16,("=C"))+COUNTIF('6 Obecność na treningu'!W16:X16,("=K"))</f>
        <v>0</v>
      </c>
      <c r="AD27" s="99">
        <f>COUNTIF('6 Obecność na treningu'!Y16:Z16,("=T"))+COUNTIF('6 Obecność na treningu'!Y16:Z16,("=C"))+COUNTIF('6 Obecność na treningu'!Y16:Z16,("=K"))</f>
        <v>0</v>
      </c>
      <c r="AF27" s="99">
        <f>COUNTIF('6 Obecność na treningu'!AA16:AB16,("=T"))+COUNTIF('6 Obecność na treningu'!AA16:AB16,("=C"))+COUNTIF('6 Obecność na treningu'!AA16:AB16,("=K"))</f>
        <v>0</v>
      </c>
      <c r="AH27" s="99">
        <f>COUNTIF('6 Obecność na treningu'!AC16:AD16,("=T"))+COUNTIF('6 Obecność na treningu'!AC16:AD16,("=C"))+COUNTIF('6 Obecność na treningu'!AC16:AD16,("=K"))</f>
        <v>0</v>
      </c>
      <c r="AJ27" s="99">
        <f>COUNTIF('6 Obecność na treningu'!AE16:AF16,("=T"))+COUNTIF('6 Obecność na treningu'!AE16:AF16,("=C"))+COUNTIF('6 Obecność na treningu'!AE16:AF16,("=K"))</f>
        <v>0</v>
      </c>
      <c r="AL27" s="99">
        <f>COUNTIF('6 Obecność na treningu'!AG16:AH16,("=T"))+COUNTIF('6 Obecność na treningu'!AG16:AH16,("=C"))+COUNTIF('6 Obecność na treningu'!AG16:AH16,("=K"))</f>
        <v>0</v>
      </c>
      <c r="AN27" s="99">
        <f>COUNTIF('6 Obecność na treningu'!AI16:AJ16,("=T"))+COUNTIF('6 Obecność na treningu'!AI16:AJ16,("=C"))+COUNTIF('6 Obecność na treningu'!AI16:AJ16,("=K"))</f>
        <v>0</v>
      </c>
      <c r="AP27" s="99">
        <f>COUNTIF('6 Obecność na treningu'!AK16:AL16,("=T"))+COUNTIF('6 Obecność na treningu'!AK16:AL16,("=C"))+COUNTIF('6 Obecność na treningu'!AK16:AL16,("=K"))</f>
        <v>0</v>
      </c>
      <c r="AR27" s="99">
        <f>COUNTIF('6 Obecność na treningu'!AM16:AN16,("=T"))+COUNTIF('6 Obecność na treningu'!AM16:AN16,("=C"))+COUNTIF('6 Obecność na treningu'!AM16:AN16,("=K"))</f>
        <v>0</v>
      </c>
      <c r="AT27" s="99">
        <f>COUNTIF('6 Obecność na treningu'!AO16:AP16,("=T"))+COUNTIF('6 Obecność na treningu'!AO16:AP16,("=C"))+COUNTIF('6 Obecność na treningu'!AO16:AP16,("=K"))</f>
        <v>0</v>
      </c>
      <c r="AV27" s="99">
        <f>COUNTIF('6 Obecność na treningu'!AQ16:AR16,("=T"))+COUNTIF('6 Obecność na treningu'!AQ16:AR16,("=C"))+COUNTIF('6 Obecność na treningu'!AQ16:AR16,("=K"))</f>
        <v>0</v>
      </c>
      <c r="AX27" s="99">
        <f>COUNTIF('6 Obecność na treningu'!AS16:AT16,("=T"))+COUNTIF('6 Obecność na treningu'!AS16:AT16,("=C"))+COUNTIF('6 Obecność na treningu'!AS16:AT16,("=K"))</f>
        <v>0</v>
      </c>
      <c r="AZ27" s="99">
        <f>COUNTIF('6 Obecność na treningu'!AU16:AV16,("=T"))+COUNTIF('6 Obecność na treningu'!AU16:AV16,("=C"))+COUNTIF('6 Obecność na treningu'!AU16:AV16,("=K"))</f>
        <v>0</v>
      </c>
      <c r="BB27" s="99">
        <f>COUNTIF('6 Obecność na treningu'!AW16:AX16,("=T"))+COUNTIF('6 Obecność na treningu'!AW16:AX16,("=C"))+COUNTIF('6 Obecność na treningu'!AW16:AX16,("=K"))</f>
        <v>0</v>
      </c>
      <c r="BD27" s="322">
        <f>COUNTIF('6 Obecność na treningu'!AY16:AZ16,("=T"))+COUNTIF('6 Obecność na treningu'!AY16:AZ16,("=C"))+COUNTIF('6 Obecność na treningu'!AY16:AZ16,("=K"))</f>
        <v>0</v>
      </c>
      <c r="BF27" s="99">
        <f>IF(L27&lt;&gt;0,1,0)</f>
        <v>0</v>
      </c>
      <c r="BH27" s="99">
        <f>IF(N27&lt;&gt;0,1,0)</f>
        <v>0</v>
      </c>
      <c r="BJ27" s="99">
        <f>IF(P27&lt;&gt;0,1,0)</f>
        <v>0</v>
      </c>
      <c r="BL27" s="99">
        <f>IF(R27&lt;&gt;0,1,0)</f>
        <v>0</v>
      </c>
      <c r="BN27" s="99">
        <f>IF(T27&lt;&gt;0,1,0)</f>
        <v>0</v>
      </c>
      <c r="BP27" s="99">
        <f>IF(V27&lt;&gt;0,1,0)</f>
        <v>0</v>
      </c>
      <c r="BR27" s="99">
        <f>IF(X27&lt;&gt;0,1,0)</f>
        <v>0</v>
      </c>
      <c r="BT27" s="99">
        <f>IF(Z27&lt;&gt;0,1,0)</f>
        <v>0</v>
      </c>
      <c r="BV27" s="99">
        <f>IF(AB27&lt;&gt;0,1,0)</f>
        <v>0</v>
      </c>
      <c r="BX27" s="99">
        <f>IF(AD27&lt;&gt;0,1,0)</f>
        <v>0</v>
      </c>
      <c r="BZ27" s="99">
        <f>IF(AF27&lt;&gt;0,1,0)</f>
        <v>0</v>
      </c>
      <c r="CB27" s="99">
        <f>IF(AH27&lt;&gt;0,1,0)</f>
        <v>0</v>
      </c>
      <c r="CD27" s="99">
        <f>IF(AJ27&lt;&gt;0,1,0)</f>
        <v>0</v>
      </c>
      <c r="CF27" s="99">
        <f>IF(AL27&lt;&gt;0,1,0)</f>
        <v>0</v>
      </c>
      <c r="CH27" s="99">
        <f>IF(AN27&lt;&gt;0,1,0)</f>
        <v>0</v>
      </c>
      <c r="CJ27" s="99">
        <f>IF(AP27&lt;&gt;0,1,0)</f>
        <v>0</v>
      </c>
      <c r="CL27" s="99">
        <f>IF(AR27&lt;&gt;0,1,0)</f>
        <v>0</v>
      </c>
      <c r="CN27" s="99">
        <f>IF(AT27&lt;&gt;0,1,0)</f>
        <v>0</v>
      </c>
      <c r="CP27" s="99">
        <f>IF(AV27&lt;&gt;0,1,0)</f>
        <v>0</v>
      </c>
      <c r="CR27" s="99">
        <f>IF(AX27&lt;&gt;0,1,0)</f>
        <v>0</v>
      </c>
      <c r="CT27" s="99">
        <f>IF(AZ27&lt;&gt;0,1,0)</f>
        <v>0</v>
      </c>
      <c r="CV27" s="99">
        <f>IF(BB27&lt;&gt;0,1,0)</f>
        <v>0</v>
      </c>
      <c r="CX27" s="99">
        <f>IF(BD27&lt;&gt;0,1,0)</f>
        <v>0</v>
      </c>
    </row>
    <row r="28" spans="2:102" ht="24.75" customHeight="1">
      <c r="B28" s="329" t="s">
        <v>262</v>
      </c>
      <c r="C28" s="330"/>
      <c r="D28" s="332">
        <f>IF('6 Obecność na treningu'!B17="","",'6 Obecność na treningu'!B17)</f>
      </c>
      <c r="E28" s="332">
        <f>IF('6 Obecność na treningu'!C17="","",'6 Obecność na treningu'!C17)</f>
      </c>
      <c r="F28" s="333">
        <f>IF('6 Obecność na treningu'!D17="","",'6 Obecność na treningu'!D17)</f>
      </c>
      <c r="G28" s="334">
        <f>IF(SUM(BF28:CX28)=0,"",SUM(BF28:CX28))</f>
      </c>
      <c r="H28" s="293" t="s">
        <v>257</v>
      </c>
      <c r="I28" s="293"/>
      <c r="L28" s="99">
        <f>COUNTIF('6 Obecność na treningu'!G17:H17,("=T"))+COUNTIF('6 Obecność na treningu'!G17:H17,("=C"))+COUNTIF('6 Obecność na treningu'!G17:H17,("=K"))</f>
        <v>0</v>
      </c>
      <c r="N28" s="99">
        <f>COUNTIF('6 Obecność na treningu'!I17:J17,("=T"))+COUNTIF('6 Obecność na treningu'!I17:J17,("=C"))+COUNTIF('6 Obecność na treningu'!I17:J17,("=K"))</f>
        <v>0</v>
      </c>
      <c r="P28" s="99">
        <f>COUNTIF('6 Obecność na treningu'!K17:L17,("=T"))+COUNTIF('6 Obecność na treningu'!K17:L17,("=C"))+COUNTIF('6 Obecność na treningu'!K17:L17,("=K"))</f>
        <v>0</v>
      </c>
      <c r="R28" s="99">
        <f>COUNTIF('6 Obecność na treningu'!M17:N17,("=T"))+COUNTIF('6 Obecność na treningu'!M17:N17,("=C"))+COUNTIF('6 Obecność na treningu'!M17:N17,("=K"))</f>
        <v>0</v>
      </c>
      <c r="T28" s="99">
        <f>COUNTIF('6 Obecność na treningu'!O17:P17,("=T"))+COUNTIF('6 Obecność na treningu'!O17:P17,("=C"))+COUNTIF('6 Obecność na treningu'!O17:P17,("=K"))</f>
        <v>0</v>
      </c>
      <c r="V28" s="99">
        <f>COUNTIF('6 Obecność na treningu'!Q17:R17,("=T"))+COUNTIF('6 Obecność na treningu'!Q17:R17,("=C"))+COUNTIF('6 Obecność na treningu'!Q17:R17,("=K"))</f>
        <v>0</v>
      </c>
      <c r="X28" s="99">
        <f>COUNTIF('6 Obecność na treningu'!S17:T17,("=T"))+COUNTIF('6 Obecność na treningu'!S17:T17,("=C"))+COUNTIF('6 Obecność na treningu'!S17:T17,("=K"))</f>
        <v>0</v>
      </c>
      <c r="Z28" s="99">
        <f>COUNTIF('6 Obecność na treningu'!U17:V17,("=T"))+COUNTIF('6 Obecność na treningu'!U17:V17,("=C"))+COUNTIF('6 Obecność na treningu'!U17:V17,("=K"))</f>
        <v>0</v>
      </c>
      <c r="AB28" s="99">
        <f>COUNTIF('6 Obecność na treningu'!W17:X17,("=T"))+COUNTIF('6 Obecność na treningu'!W17:X17,("=C"))+COUNTIF('6 Obecność na treningu'!W17:X17,("=K"))</f>
        <v>0</v>
      </c>
      <c r="AD28" s="99">
        <f>COUNTIF('6 Obecność na treningu'!Y17:Z17,("=T"))+COUNTIF('6 Obecność na treningu'!Y17:Z17,("=C"))+COUNTIF('6 Obecność na treningu'!Y17:Z17,("=K"))</f>
        <v>0</v>
      </c>
      <c r="AF28" s="99">
        <f>COUNTIF('6 Obecność na treningu'!AA17:AB17,("=T"))+COUNTIF('6 Obecność na treningu'!AA17:AB17,("=C"))+COUNTIF('6 Obecność na treningu'!AA17:AB17,("=K"))</f>
        <v>0</v>
      </c>
      <c r="AH28" s="99">
        <f>COUNTIF('6 Obecność na treningu'!AC17:AD17,("=T"))+COUNTIF('6 Obecność na treningu'!AC17:AD17,("=C"))+COUNTIF('6 Obecność na treningu'!AC17:AD17,("=K"))</f>
        <v>0</v>
      </c>
      <c r="AJ28" s="99">
        <f>COUNTIF('6 Obecność na treningu'!AE17:AF17,("=T"))+COUNTIF('6 Obecność na treningu'!AE17:AF17,("=C"))+COUNTIF('6 Obecność na treningu'!AE17:AF17,("=K"))</f>
        <v>0</v>
      </c>
      <c r="AL28" s="99">
        <f>COUNTIF('6 Obecność na treningu'!AG17:AH17,("=T"))+COUNTIF('6 Obecność na treningu'!AG17:AH17,("=C"))+COUNTIF('6 Obecność na treningu'!AG17:AH17,("=K"))</f>
        <v>0</v>
      </c>
      <c r="AN28" s="99">
        <f>COUNTIF('6 Obecność na treningu'!AI17:AJ17,("=T"))+COUNTIF('6 Obecność na treningu'!AI17:AJ17,("=C"))+COUNTIF('6 Obecność na treningu'!AI17:AJ17,("=K"))</f>
        <v>0</v>
      </c>
      <c r="AP28" s="99">
        <f>COUNTIF('6 Obecność na treningu'!AK17:AL17,("=T"))+COUNTIF('6 Obecność na treningu'!AK17:AL17,("=C"))+COUNTIF('6 Obecność na treningu'!AK17:AL17,("=K"))</f>
        <v>0</v>
      </c>
      <c r="AR28" s="99">
        <f>COUNTIF('6 Obecność na treningu'!AM17:AN17,("=T"))+COUNTIF('6 Obecność na treningu'!AM17:AN17,("=C"))+COUNTIF('6 Obecność na treningu'!AM17:AN17,("=K"))</f>
        <v>0</v>
      </c>
      <c r="AT28" s="99">
        <f>COUNTIF('6 Obecność na treningu'!AO17:AP17,("=T"))+COUNTIF('6 Obecność na treningu'!AO17:AP17,("=C"))+COUNTIF('6 Obecność na treningu'!AO17:AP17,("=K"))</f>
        <v>0</v>
      </c>
      <c r="AV28" s="99">
        <f>COUNTIF('6 Obecność na treningu'!AQ17:AR17,("=T"))+COUNTIF('6 Obecność na treningu'!AQ17:AR17,("=C"))+COUNTIF('6 Obecność na treningu'!AQ17:AR17,("=K"))</f>
        <v>0</v>
      </c>
      <c r="AX28" s="99">
        <f>COUNTIF('6 Obecność na treningu'!AS17:AT17,("=T"))+COUNTIF('6 Obecność na treningu'!AS17:AT17,("=C"))+COUNTIF('6 Obecność na treningu'!AS17:AT17,("=K"))</f>
        <v>0</v>
      </c>
      <c r="AZ28" s="99">
        <f>COUNTIF('6 Obecność na treningu'!AU17:AV17,("=T"))+COUNTIF('6 Obecność na treningu'!AU17:AV17,("=C"))+COUNTIF('6 Obecność na treningu'!AU17:AV17,("=K"))</f>
        <v>0</v>
      </c>
      <c r="BB28" s="99">
        <f>COUNTIF('6 Obecność na treningu'!AW17:AX17,("=T"))+COUNTIF('6 Obecność na treningu'!AW17:AX17,("=C"))+COUNTIF('6 Obecność na treningu'!AW17:AX17,("=K"))</f>
        <v>0</v>
      </c>
      <c r="BD28" s="322">
        <f>COUNTIF('6 Obecność na treningu'!AY17:AZ17,("=T"))+COUNTIF('6 Obecność na treningu'!AY17:AZ17,("=C"))+COUNTIF('6 Obecność na treningu'!AY17:AZ17,("=K"))</f>
        <v>0</v>
      </c>
      <c r="BF28" s="99">
        <f>IF(L28&lt;&gt;0,1,0)</f>
        <v>0</v>
      </c>
      <c r="BH28" s="99">
        <f>IF(N28&lt;&gt;0,1,0)</f>
        <v>0</v>
      </c>
      <c r="BJ28" s="99">
        <f>IF(P28&lt;&gt;0,1,0)</f>
        <v>0</v>
      </c>
      <c r="BL28" s="99">
        <f>IF(R28&lt;&gt;0,1,0)</f>
        <v>0</v>
      </c>
      <c r="BN28" s="99">
        <f>IF(T28&lt;&gt;0,1,0)</f>
        <v>0</v>
      </c>
      <c r="BP28" s="99">
        <f>IF(V28&lt;&gt;0,1,0)</f>
        <v>0</v>
      </c>
      <c r="BR28" s="99">
        <f>IF(X28&lt;&gt;0,1,0)</f>
        <v>0</v>
      </c>
      <c r="BT28" s="99">
        <f>IF(Z28&lt;&gt;0,1,0)</f>
        <v>0</v>
      </c>
      <c r="BV28" s="99">
        <f>IF(AB28&lt;&gt;0,1,0)</f>
        <v>0</v>
      </c>
      <c r="BX28" s="99">
        <f>IF(AD28&lt;&gt;0,1,0)</f>
        <v>0</v>
      </c>
      <c r="BZ28" s="99">
        <f>IF(AF28&lt;&gt;0,1,0)</f>
        <v>0</v>
      </c>
      <c r="CB28" s="99">
        <f>IF(AH28&lt;&gt;0,1,0)</f>
        <v>0</v>
      </c>
      <c r="CD28" s="99">
        <f>IF(AJ28&lt;&gt;0,1,0)</f>
        <v>0</v>
      </c>
      <c r="CF28" s="99">
        <f>IF(AL28&lt;&gt;0,1,0)</f>
        <v>0</v>
      </c>
      <c r="CH28" s="99">
        <f>IF(AN28&lt;&gt;0,1,0)</f>
        <v>0</v>
      </c>
      <c r="CJ28" s="99">
        <f>IF(AP28&lt;&gt;0,1,0)</f>
        <v>0</v>
      </c>
      <c r="CL28" s="99">
        <f>IF(AR28&lt;&gt;0,1,0)</f>
        <v>0</v>
      </c>
      <c r="CN28" s="99">
        <f>IF(AT28&lt;&gt;0,1,0)</f>
        <v>0</v>
      </c>
      <c r="CP28" s="99">
        <f>IF(AV28&lt;&gt;0,1,0)</f>
        <v>0</v>
      </c>
      <c r="CR28" s="99">
        <f>IF(AX28&lt;&gt;0,1,0)</f>
        <v>0</v>
      </c>
      <c r="CT28" s="99">
        <f>IF(AZ28&lt;&gt;0,1,0)</f>
        <v>0</v>
      </c>
      <c r="CV28" s="99">
        <f>IF(BB28&lt;&gt;0,1,0)</f>
        <v>0</v>
      </c>
      <c r="CX28" s="99">
        <f>IF(BD28&lt;&gt;0,1,0)</f>
        <v>0</v>
      </c>
    </row>
    <row r="29" spans="2:102" ht="24.75" customHeight="1">
      <c r="B29" s="329" t="s">
        <v>263</v>
      </c>
      <c r="C29" s="330"/>
      <c r="D29" s="332">
        <f>IF('6 Obecność na treningu'!B18="","",'6 Obecność na treningu'!B18)</f>
      </c>
      <c r="E29" s="332">
        <f>IF('6 Obecność na treningu'!C18="","",'6 Obecność na treningu'!C18)</f>
      </c>
      <c r="F29" s="333">
        <f>IF('6 Obecność na treningu'!D18="","",'6 Obecność na treningu'!D18)</f>
      </c>
      <c r="G29" s="334">
        <f>IF(SUM(BF29:CX29)=0,"",SUM(BF29:CX29))</f>
      </c>
      <c r="H29" s="293" t="s">
        <v>257</v>
      </c>
      <c r="I29" s="293"/>
      <c r="L29" s="99">
        <f>COUNTIF('6 Obecność na treningu'!G18:H18,("=T"))+COUNTIF('6 Obecność na treningu'!G18:H18,("=C"))+COUNTIF('6 Obecność na treningu'!G18:H18,("=K"))</f>
        <v>0</v>
      </c>
      <c r="N29" s="99">
        <f>COUNTIF('6 Obecność na treningu'!I18:J18,("=T"))+COUNTIF('6 Obecność na treningu'!I18:J18,("=C"))+COUNTIF('6 Obecność na treningu'!I18:J18,("=K"))</f>
        <v>0</v>
      </c>
      <c r="P29" s="99">
        <f>COUNTIF('6 Obecność na treningu'!K18:L18,("=T"))+COUNTIF('6 Obecność na treningu'!K18:L18,("=C"))+COUNTIF('6 Obecność na treningu'!K18:L18,("=K"))</f>
        <v>0</v>
      </c>
      <c r="R29" s="99">
        <f>COUNTIF('6 Obecność na treningu'!M18:N18,("=T"))+COUNTIF('6 Obecność na treningu'!M18:N18,("=C"))+COUNTIF('6 Obecność na treningu'!M18:N18,("=K"))</f>
        <v>0</v>
      </c>
      <c r="T29" s="99">
        <f>COUNTIF('6 Obecność na treningu'!O18:P18,("=T"))+COUNTIF('6 Obecność na treningu'!O18:P18,("=C"))+COUNTIF('6 Obecność na treningu'!O18:P18,("=K"))</f>
        <v>0</v>
      </c>
      <c r="V29" s="99">
        <f>COUNTIF('6 Obecność na treningu'!Q18:R18,("=T"))+COUNTIF('6 Obecność na treningu'!Q18:R18,("=C"))+COUNTIF('6 Obecność na treningu'!Q18:R18,("=K"))</f>
        <v>0</v>
      </c>
      <c r="X29" s="99">
        <f>COUNTIF('6 Obecność na treningu'!S18:T18,("=T"))+COUNTIF('6 Obecność na treningu'!S18:T18,("=C"))+COUNTIF('6 Obecność na treningu'!S18:T18,("=K"))</f>
        <v>0</v>
      </c>
      <c r="Z29" s="99">
        <f>COUNTIF('6 Obecność na treningu'!U18:V18,("=T"))+COUNTIF('6 Obecność na treningu'!U18:V18,("=C"))+COUNTIF('6 Obecność na treningu'!U18:V18,("=K"))</f>
        <v>0</v>
      </c>
      <c r="AB29" s="99">
        <f>COUNTIF('6 Obecność na treningu'!W18:X18,("=T"))+COUNTIF('6 Obecność na treningu'!W18:X18,("=C"))+COUNTIF('6 Obecność na treningu'!W18:X18,("=K"))</f>
        <v>0</v>
      </c>
      <c r="AD29" s="99">
        <f>COUNTIF('6 Obecność na treningu'!Y18:Z18,("=T"))+COUNTIF('6 Obecność na treningu'!Y18:Z18,("=C"))+COUNTIF('6 Obecność na treningu'!Y18:Z18,("=K"))</f>
        <v>0</v>
      </c>
      <c r="AF29" s="99">
        <f>COUNTIF('6 Obecność na treningu'!AA18:AB18,("=T"))+COUNTIF('6 Obecność na treningu'!AA18:AB18,("=C"))+COUNTIF('6 Obecność na treningu'!AA18:AB18,("=K"))</f>
        <v>0</v>
      </c>
      <c r="AH29" s="99">
        <f>COUNTIF('6 Obecność na treningu'!AC18:AD18,("=T"))+COUNTIF('6 Obecność na treningu'!AC18:AD18,("=C"))+COUNTIF('6 Obecność na treningu'!AC18:AD18,("=K"))</f>
        <v>0</v>
      </c>
      <c r="AJ29" s="99">
        <f>COUNTIF('6 Obecność na treningu'!AE18:AF18,("=T"))+COUNTIF('6 Obecność na treningu'!AE18:AF18,("=C"))+COUNTIF('6 Obecność na treningu'!AE18:AF18,("=K"))</f>
        <v>0</v>
      </c>
      <c r="AL29" s="99">
        <f>COUNTIF('6 Obecność na treningu'!AG18:AH18,("=T"))+COUNTIF('6 Obecność na treningu'!AG18:AH18,("=C"))+COUNTIF('6 Obecność na treningu'!AG18:AH18,("=K"))</f>
        <v>0</v>
      </c>
      <c r="AN29" s="99">
        <f>COUNTIF('6 Obecność na treningu'!AI18:AJ18,("=T"))+COUNTIF('6 Obecność na treningu'!AI18:AJ18,("=C"))+COUNTIF('6 Obecność na treningu'!AI18:AJ18,("=K"))</f>
        <v>0</v>
      </c>
      <c r="AP29" s="99">
        <f>COUNTIF('6 Obecność na treningu'!AK18:AL18,("=T"))+COUNTIF('6 Obecność na treningu'!AK18:AL18,("=C"))+COUNTIF('6 Obecność na treningu'!AK18:AL18,("=K"))</f>
        <v>0</v>
      </c>
      <c r="AR29" s="99">
        <f>COUNTIF('6 Obecność na treningu'!AM18:AN18,("=T"))+COUNTIF('6 Obecność na treningu'!AM18:AN18,("=C"))+COUNTIF('6 Obecność na treningu'!AM18:AN18,("=K"))</f>
        <v>0</v>
      </c>
      <c r="AT29" s="99">
        <f>COUNTIF('6 Obecność na treningu'!AO18:AP18,("=T"))+COUNTIF('6 Obecność na treningu'!AO18:AP18,("=C"))+COUNTIF('6 Obecność na treningu'!AO18:AP18,("=K"))</f>
        <v>0</v>
      </c>
      <c r="AV29" s="99">
        <f>COUNTIF('6 Obecność na treningu'!AQ18:AR18,("=T"))+COUNTIF('6 Obecność na treningu'!AQ18:AR18,("=C"))+COUNTIF('6 Obecność na treningu'!AQ18:AR18,("=K"))</f>
        <v>0</v>
      </c>
      <c r="AX29" s="99">
        <f>COUNTIF('6 Obecność na treningu'!AS18:AT18,("=T"))+COUNTIF('6 Obecność na treningu'!AS18:AT18,("=C"))+COUNTIF('6 Obecność na treningu'!AS18:AT18,("=K"))</f>
        <v>0</v>
      </c>
      <c r="AZ29" s="99">
        <f>COUNTIF('6 Obecność na treningu'!AU18:AV18,("=T"))+COUNTIF('6 Obecność na treningu'!AU18:AV18,("=C"))+COUNTIF('6 Obecność na treningu'!AU18:AV18,("=K"))</f>
        <v>0</v>
      </c>
      <c r="BB29" s="99">
        <f>COUNTIF('6 Obecność na treningu'!AW18:AX18,("=T"))+COUNTIF('6 Obecność na treningu'!AW18:AX18,("=C"))+COUNTIF('6 Obecność na treningu'!AW18:AX18,("=K"))</f>
        <v>0</v>
      </c>
      <c r="BD29" s="322">
        <f>COUNTIF('6 Obecność na treningu'!AY18:AZ18,("=T"))+COUNTIF('6 Obecność na treningu'!AY18:AZ18,("=C"))+COUNTIF('6 Obecność na treningu'!AY18:AZ18,("=K"))</f>
        <v>0</v>
      </c>
      <c r="BF29" s="99">
        <f>IF(L29&lt;&gt;0,1,0)</f>
        <v>0</v>
      </c>
      <c r="BH29" s="99">
        <f>IF(N29&lt;&gt;0,1,0)</f>
        <v>0</v>
      </c>
      <c r="BJ29" s="99">
        <f>IF(P29&lt;&gt;0,1,0)</f>
        <v>0</v>
      </c>
      <c r="BL29" s="99">
        <f>IF(R29&lt;&gt;0,1,0)</f>
        <v>0</v>
      </c>
      <c r="BN29" s="99">
        <f>IF(T29&lt;&gt;0,1,0)</f>
        <v>0</v>
      </c>
      <c r="BP29" s="99">
        <f>IF(V29&lt;&gt;0,1,0)</f>
        <v>0</v>
      </c>
      <c r="BR29" s="99">
        <f>IF(X29&lt;&gt;0,1,0)</f>
        <v>0</v>
      </c>
      <c r="BT29" s="99">
        <f>IF(Z29&lt;&gt;0,1,0)</f>
        <v>0</v>
      </c>
      <c r="BV29" s="99">
        <f>IF(AB29&lt;&gt;0,1,0)</f>
        <v>0</v>
      </c>
      <c r="BX29" s="99">
        <f>IF(AD29&lt;&gt;0,1,0)</f>
        <v>0</v>
      </c>
      <c r="BZ29" s="99">
        <f>IF(AF29&lt;&gt;0,1,0)</f>
        <v>0</v>
      </c>
      <c r="CB29" s="99">
        <f>IF(AH29&lt;&gt;0,1,0)</f>
        <v>0</v>
      </c>
      <c r="CD29" s="99">
        <f>IF(AJ29&lt;&gt;0,1,0)</f>
        <v>0</v>
      </c>
      <c r="CF29" s="99">
        <f>IF(AL29&lt;&gt;0,1,0)</f>
        <v>0</v>
      </c>
      <c r="CH29" s="99">
        <f>IF(AN29&lt;&gt;0,1,0)</f>
        <v>0</v>
      </c>
      <c r="CJ29" s="99">
        <f>IF(AP29&lt;&gt;0,1,0)</f>
        <v>0</v>
      </c>
      <c r="CL29" s="99">
        <f>IF(AR29&lt;&gt;0,1,0)</f>
        <v>0</v>
      </c>
      <c r="CN29" s="99">
        <f>IF(AT29&lt;&gt;0,1,0)</f>
        <v>0</v>
      </c>
      <c r="CP29" s="99">
        <f>IF(AV29&lt;&gt;0,1,0)</f>
        <v>0</v>
      </c>
      <c r="CR29" s="99">
        <f>IF(AX29&lt;&gt;0,1,0)</f>
        <v>0</v>
      </c>
      <c r="CT29" s="99">
        <f>IF(AZ29&lt;&gt;0,1,0)</f>
        <v>0</v>
      </c>
      <c r="CV29" s="99">
        <f>IF(BB29&lt;&gt;0,1,0)</f>
        <v>0</v>
      </c>
      <c r="CX29" s="99">
        <f>IF(BD29&lt;&gt;0,1,0)</f>
        <v>0</v>
      </c>
    </row>
    <row r="30" spans="2:102" ht="24.75" customHeight="1">
      <c r="B30" s="329" t="s">
        <v>264</v>
      </c>
      <c r="C30" s="330"/>
      <c r="D30" s="332">
        <f>IF('6 Obecność na treningu'!B19="","",'6 Obecność na treningu'!B19)</f>
      </c>
      <c r="E30" s="332">
        <f>IF('6 Obecność na treningu'!C19="","",'6 Obecność na treningu'!C19)</f>
      </c>
      <c r="F30" s="333">
        <f>IF('6 Obecność na treningu'!D19="","",'6 Obecność na treningu'!D19)</f>
      </c>
      <c r="G30" s="334">
        <f>IF(SUM(BF30:CX30)=0,"",SUM(BF30:CX30))</f>
      </c>
      <c r="H30" s="293" t="s">
        <v>257</v>
      </c>
      <c r="I30" s="293"/>
      <c r="L30" s="99">
        <f>COUNTIF('6 Obecność na treningu'!G19:H19,("=T"))+COUNTIF('6 Obecność na treningu'!G19:H19,("=C"))+COUNTIF('6 Obecność na treningu'!G19:H19,("=K"))</f>
        <v>0</v>
      </c>
      <c r="N30" s="99">
        <f>COUNTIF('6 Obecność na treningu'!I19:J19,("=T"))+COUNTIF('6 Obecność na treningu'!I19:J19,("=C"))+COUNTIF('6 Obecność na treningu'!I19:J19,("=K"))</f>
        <v>0</v>
      </c>
      <c r="P30" s="99">
        <f>COUNTIF('6 Obecność na treningu'!K19:L19,("=T"))+COUNTIF('6 Obecność na treningu'!K19:L19,("=C"))+COUNTIF('6 Obecność na treningu'!K19:L19,("=K"))</f>
        <v>0</v>
      </c>
      <c r="R30" s="99">
        <f>COUNTIF('6 Obecność na treningu'!M19:N19,("=T"))+COUNTIF('6 Obecność na treningu'!M19:N19,("=C"))+COUNTIF('6 Obecność na treningu'!M19:N19,("=K"))</f>
        <v>0</v>
      </c>
      <c r="T30" s="99">
        <f>COUNTIF('6 Obecność na treningu'!O19:P19,("=T"))+COUNTIF('6 Obecność na treningu'!O19:P19,("=C"))+COUNTIF('6 Obecność na treningu'!O19:P19,("=K"))</f>
        <v>0</v>
      </c>
      <c r="V30" s="99">
        <f>COUNTIF('6 Obecność na treningu'!Q19:R19,("=T"))+COUNTIF('6 Obecność na treningu'!Q19:R19,("=C"))+COUNTIF('6 Obecność na treningu'!Q19:R19,("=K"))</f>
        <v>0</v>
      </c>
      <c r="X30" s="99">
        <f>COUNTIF('6 Obecność na treningu'!S19:T19,("=T"))+COUNTIF('6 Obecność na treningu'!S19:T19,("=C"))+COUNTIF('6 Obecność na treningu'!S19:T19,("=K"))</f>
        <v>0</v>
      </c>
      <c r="Z30" s="99">
        <f>COUNTIF('6 Obecność na treningu'!U19:V19,("=T"))+COUNTIF('6 Obecność na treningu'!U19:V19,("=C"))+COUNTIF('6 Obecność na treningu'!U19:V19,("=K"))</f>
        <v>0</v>
      </c>
      <c r="AB30" s="99">
        <f>COUNTIF('6 Obecność na treningu'!W19:X19,("=T"))+COUNTIF('6 Obecność na treningu'!W19:X19,("=C"))+COUNTIF('6 Obecność na treningu'!W19:X19,("=K"))</f>
        <v>0</v>
      </c>
      <c r="AD30" s="99">
        <f>COUNTIF('6 Obecność na treningu'!Y19:Z19,("=T"))+COUNTIF('6 Obecność na treningu'!Y19:Z19,("=C"))+COUNTIF('6 Obecność na treningu'!Y19:Z19,("=K"))</f>
        <v>0</v>
      </c>
      <c r="AF30" s="99">
        <f>COUNTIF('6 Obecność na treningu'!AA19:AB19,("=T"))+COUNTIF('6 Obecność na treningu'!AA19:AB19,("=C"))+COUNTIF('6 Obecność na treningu'!AA19:AB19,("=K"))</f>
        <v>0</v>
      </c>
      <c r="AH30" s="99">
        <f>COUNTIF('6 Obecność na treningu'!AC19:AD19,("=T"))+COUNTIF('6 Obecność na treningu'!AC19:AD19,("=C"))+COUNTIF('6 Obecność na treningu'!AC19:AD19,("=K"))</f>
        <v>0</v>
      </c>
      <c r="AJ30" s="99">
        <f>COUNTIF('6 Obecność na treningu'!AE19:AF19,("=T"))+COUNTIF('6 Obecność na treningu'!AE19:AF19,("=C"))+COUNTIF('6 Obecność na treningu'!AE19:AF19,("=K"))</f>
        <v>0</v>
      </c>
      <c r="AL30" s="99">
        <f>COUNTIF('6 Obecność na treningu'!AG19:AH19,("=T"))+COUNTIF('6 Obecność na treningu'!AG19:AH19,("=C"))+COUNTIF('6 Obecność na treningu'!AG19:AH19,("=K"))</f>
        <v>0</v>
      </c>
      <c r="AN30" s="99">
        <f>COUNTIF('6 Obecność na treningu'!AI19:AJ19,("=T"))+COUNTIF('6 Obecność na treningu'!AI19:AJ19,("=C"))+COUNTIF('6 Obecność na treningu'!AI19:AJ19,("=K"))</f>
        <v>0</v>
      </c>
      <c r="AP30" s="99">
        <f>COUNTIF('6 Obecność na treningu'!AK19:AL19,("=T"))+COUNTIF('6 Obecność na treningu'!AK19:AL19,("=C"))+COUNTIF('6 Obecność na treningu'!AK19:AL19,("=K"))</f>
        <v>0</v>
      </c>
      <c r="AR30" s="99">
        <f>COUNTIF('6 Obecność na treningu'!AM19:AN19,("=T"))+COUNTIF('6 Obecność na treningu'!AM19:AN19,("=C"))+COUNTIF('6 Obecność na treningu'!AM19:AN19,("=K"))</f>
        <v>0</v>
      </c>
      <c r="AT30" s="99">
        <f>COUNTIF('6 Obecność na treningu'!AO19:AP19,("=T"))+COUNTIF('6 Obecność na treningu'!AO19:AP19,("=C"))+COUNTIF('6 Obecność na treningu'!AO19:AP19,("=K"))</f>
        <v>0</v>
      </c>
      <c r="AV30" s="99">
        <f>COUNTIF('6 Obecność na treningu'!AQ19:AR19,("=T"))+COUNTIF('6 Obecność na treningu'!AQ19:AR19,("=C"))+COUNTIF('6 Obecność na treningu'!AQ19:AR19,("=K"))</f>
        <v>0</v>
      </c>
      <c r="AX30" s="99">
        <f>COUNTIF('6 Obecność na treningu'!AS19:AT19,("=T"))+COUNTIF('6 Obecność na treningu'!AS19:AT19,("=C"))+COUNTIF('6 Obecność na treningu'!AS19:AT19,("=K"))</f>
        <v>0</v>
      </c>
      <c r="AZ30" s="99">
        <f>COUNTIF('6 Obecność na treningu'!AU19:AV19,("=T"))+COUNTIF('6 Obecność na treningu'!AU19:AV19,("=C"))+COUNTIF('6 Obecność na treningu'!AU19:AV19,("=K"))</f>
        <v>0</v>
      </c>
      <c r="BB30" s="99">
        <f>COUNTIF('6 Obecność na treningu'!AW19:AX19,("=T"))+COUNTIF('6 Obecność na treningu'!AW19:AX19,("=C"))+COUNTIF('6 Obecność na treningu'!AW19:AX19,("=K"))</f>
        <v>0</v>
      </c>
      <c r="BD30" s="322">
        <f>COUNTIF('6 Obecność na treningu'!AY19:AZ19,("=T"))+COUNTIF('6 Obecność na treningu'!AY19:AZ19,("=C"))+COUNTIF('6 Obecność na treningu'!AY19:AZ19,("=K"))</f>
        <v>0</v>
      </c>
      <c r="BF30" s="99">
        <f>IF(L30&lt;&gt;0,1,0)</f>
        <v>0</v>
      </c>
      <c r="BH30" s="99">
        <f>IF(N30&lt;&gt;0,1,0)</f>
        <v>0</v>
      </c>
      <c r="BJ30" s="99">
        <f>IF(P30&lt;&gt;0,1,0)</f>
        <v>0</v>
      </c>
      <c r="BL30" s="99">
        <f>IF(R30&lt;&gt;0,1,0)</f>
        <v>0</v>
      </c>
      <c r="BN30" s="99">
        <f>IF(T30&lt;&gt;0,1,0)</f>
        <v>0</v>
      </c>
      <c r="BP30" s="99">
        <f>IF(V30&lt;&gt;0,1,0)</f>
        <v>0</v>
      </c>
      <c r="BR30" s="99">
        <f>IF(X30&lt;&gt;0,1,0)</f>
        <v>0</v>
      </c>
      <c r="BT30" s="99">
        <f>IF(Z30&lt;&gt;0,1,0)</f>
        <v>0</v>
      </c>
      <c r="BV30" s="99">
        <f>IF(AB30&lt;&gt;0,1,0)</f>
        <v>0</v>
      </c>
      <c r="BX30" s="99">
        <f>IF(AD30&lt;&gt;0,1,0)</f>
        <v>0</v>
      </c>
      <c r="BZ30" s="99">
        <f>IF(AF30&lt;&gt;0,1,0)</f>
        <v>0</v>
      </c>
      <c r="CB30" s="99">
        <f>IF(AH30&lt;&gt;0,1,0)</f>
        <v>0</v>
      </c>
      <c r="CD30" s="99">
        <f>IF(AJ30&lt;&gt;0,1,0)</f>
        <v>0</v>
      </c>
      <c r="CF30" s="99">
        <f>IF(AL30&lt;&gt;0,1,0)</f>
        <v>0</v>
      </c>
      <c r="CH30" s="99">
        <f>IF(AN30&lt;&gt;0,1,0)</f>
        <v>0</v>
      </c>
      <c r="CJ30" s="99">
        <f>IF(AP30&lt;&gt;0,1,0)</f>
        <v>0</v>
      </c>
      <c r="CL30" s="99">
        <f>IF(AR30&lt;&gt;0,1,0)</f>
        <v>0</v>
      </c>
      <c r="CN30" s="99">
        <f>IF(AT30&lt;&gt;0,1,0)</f>
        <v>0</v>
      </c>
      <c r="CP30" s="99">
        <f>IF(AV30&lt;&gt;0,1,0)</f>
        <v>0</v>
      </c>
      <c r="CR30" s="99">
        <f>IF(AX30&lt;&gt;0,1,0)</f>
        <v>0</v>
      </c>
      <c r="CT30" s="99">
        <f>IF(AZ30&lt;&gt;0,1,0)</f>
        <v>0</v>
      </c>
      <c r="CV30" s="99">
        <f>IF(BB30&lt;&gt;0,1,0)</f>
        <v>0</v>
      </c>
      <c r="CX30" s="99">
        <f>IF(BD30&lt;&gt;0,1,0)</f>
        <v>0</v>
      </c>
    </row>
    <row r="31" spans="2:102" ht="24.75" customHeight="1">
      <c r="B31" s="329" t="s">
        <v>265</v>
      </c>
      <c r="C31" s="330"/>
      <c r="D31" s="332">
        <f>IF('6 Obecność na treningu'!B20="","",'6 Obecność na treningu'!B20)</f>
      </c>
      <c r="E31" s="332">
        <f>IF('6 Obecność na treningu'!C20="","",'6 Obecność na treningu'!C20)</f>
      </c>
      <c r="F31" s="333">
        <f>IF('6 Obecność na treningu'!D20="","",'6 Obecność na treningu'!D20)</f>
      </c>
      <c r="G31" s="334">
        <f>IF(SUM(BF31:CX31)=0,"",SUM(BF31:CX31))</f>
      </c>
      <c r="H31" s="293" t="s">
        <v>257</v>
      </c>
      <c r="I31" s="293"/>
      <c r="L31" s="99">
        <f>COUNTIF('6 Obecność na treningu'!G20:H20,("=T"))+COUNTIF('6 Obecność na treningu'!G20:H20,("=C"))+COUNTIF('6 Obecność na treningu'!G20:H20,("=K"))</f>
        <v>0</v>
      </c>
      <c r="N31" s="99">
        <f>COUNTIF('6 Obecność na treningu'!I20:J20,("=T"))+COUNTIF('6 Obecność na treningu'!I20:J20,("=C"))+COUNTIF('6 Obecność na treningu'!I20:J20,("=K"))</f>
        <v>0</v>
      </c>
      <c r="P31" s="99">
        <f>COUNTIF('6 Obecność na treningu'!K20:L20,("=T"))+COUNTIF('6 Obecność na treningu'!K20:L20,("=C"))+COUNTIF('6 Obecność na treningu'!K20:L20,("=K"))</f>
        <v>0</v>
      </c>
      <c r="R31" s="99">
        <f>COUNTIF('6 Obecność na treningu'!M20:N20,("=T"))+COUNTIF('6 Obecność na treningu'!M20:N20,("=C"))+COUNTIF('6 Obecność na treningu'!M20:N20,("=K"))</f>
        <v>0</v>
      </c>
      <c r="T31" s="99">
        <f>COUNTIF('6 Obecność na treningu'!O20:P20,("=T"))+COUNTIF('6 Obecność na treningu'!O20:P20,("=C"))+COUNTIF('6 Obecność na treningu'!O20:P20,("=K"))</f>
        <v>0</v>
      </c>
      <c r="V31" s="99">
        <f>COUNTIF('6 Obecność na treningu'!Q20:R20,("=T"))+COUNTIF('6 Obecność na treningu'!Q20:R20,("=C"))+COUNTIF('6 Obecność na treningu'!Q20:R20,("=K"))</f>
        <v>0</v>
      </c>
      <c r="X31" s="99">
        <f>COUNTIF('6 Obecność na treningu'!S20:T20,("=T"))+COUNTIF('6 Obecność na treningu'!S20:T20,("=C"))+COUNTIF('6 Obecność na treningu'!S20:T20,("=K"))</f>
        <v>0</v>
      </c>
      <c r="Z31" s="99">
        <f>COUNTIF('6 Obecność na treningu'!U20:V20,("=T"))+COUNTIF('6 Obecność na treningu'!U20:V20,("=C"))+COUNTIF('6 Obecność na treningu'!U20:V20,("=K"))</f>
        <v>0</v>
      </c>
      <c r="AB31" s="99">
        <f>COUNTIF('6 Obecność na treningu'!W20:X20,("=T"))+COUNTIF('6 Obecność na treningu'!W20:X20,("=C"))+COUNTIF('6 Obecność na treningu'!W20:X20,("=K"))</f>
        <v>0</v>
      </c>
      <c r="AD31" s="99">
        <f>COUNTIF('6 Obecność na treningu'!Y20:Z20,("=T"))+COUNTIF('6 Obecność na treningu'!Y20:Z20,("=C"))+COUNTIF('6 Obecność na treningu'!Y20:Z20,("=K"))</f>
        <v>0</v>
      </c>
      <c r="AF31" s="99">
        <f>COUNTIF('6 Obecność na treningu'!AA20:AB20,("=T"))+COUNTIF('6 Obecność na treningu'!AA20:AB20,("=C"))+COUNTIF('6 Obecność na treningu'!AA20:AB20,("=K"))</f>
        <v>0</v>
      </c>
      <c r="AH31" s="99">
        <f>COUNTIF('6 Obecność na treningu'!AC20:AD20,("=T"))+COUNTIF('6 Obecność na treningu'!AC20:AD20,("=C"))+COUNTIF('6 Obecność na treningu'!AC20:AD20,("=K"))</f>
        <v>0</v>
      </c>
      <c r="AJ31" s="99">
        <f>COUNTIF('6 Obecność na treningu'!AE20:AF20,("=T"))+COUNTIF('6 Obecność na treningu'!AE20:AF20,("=C"))+COUNTIF('6 Obecność na treningu'!AE20:AF20,("=K"))</f>
        <v>0</v>
      </c>
      <c r="AL31" s="99">
        <f>COUNTIF('6 Obecność na treningu'!AG20:AH20,("=T"))+COUNTIF('6 Obecność na treningu'!AG20:AH20,("=C"))+COUNTIF('6 Obecność na treningu'!AG20:AH20,("=K"))</f>
        <v>0</v>
      </c>
      <c r="AN31" s="99">
        <f>COUNTIF('6 Obecność na treningu'!AI20:AJ20,("=T"))+COUNTIF('6 Obecność na treningu'!AI20:AJ20,("=C"))+COUNTIF('6 Obecność na treningu'!AI20:AJ20,("=K"))</f>
        <v>0</v>
      </c>
      <c r="AP31" s="99">
        <f>COUNTIF('6 Obecność na treningu'!AK20:AL20,("=T"))+COUNTIF('6 Obecność na treningu'!AK20:AL20,("=C"))+COUNTIF('6 Obecność na treningu'!AK20:AL20,("=K"))</f>
        <v>0</v>
      </c>
      <c r="AR31" s="99">
        <f>COUNTIF('6 Obecność na treningu'!AM20:AN20,("=T"))+COUNTIF('6 Obecność na treningu'!AM20:AN20,("=C"))+COUNTIF('6 Obecność na treningu'!AM20:AN20,("=K"))</f>
        <v>0</v>
      </c>
      <c r="AT31" s="99">
        <f>COUNTIF('6 Obecność na treningu'!AO20:AP20,("=T"))+COUNTIF('6 Obecność na treningu'!AO20:AP20,("=C"))+COUNTIF('6 Obecność na treningu'!AO20:AP20,("=K"))</f>
        <v>0</v>
      </c>
      <c r="AV31" s="99">
        <f>COUNTIF('6 Obecność na treningu'!AQ20:AR20,("=T"))+COUNTIF('6 Obecność na treningu'!AQ20:AR20,("=C"))+COUNTIF('6 Obecność na treningu'!AQ20:AR20,("=K"))</f>
        <v>0</v>
      </c>
      <c r="AX31" s="99">
        <f>COUNTIF('6 Obecność na treningu'!AS20:AT20,("=T"))+COUNTIF('6 Obecność na treningu'!AS20:AT20,("=C"))+COUNTIF('6 Obecność na treningu'!AS20:AT20,("=K"))</f>
        <v>0</v>
      </c>
      <c r="AZ31" s="99">
        <f>COUNTIF('6 Obecność na treningu'!AU20:AV20,("=T"))+COUNTIF('6 Obecność na treningu'!AU20:AV20,("=C"))+COUNTIF('6 Obecność na treningu'!AU20:AV20,("=K"))</f>
        <v>0</v>
      </c>
      <c r="BB31" s="99">
        <f>COUNTIF('6 Obecność na treningu'!AW20:AX20,("=T"))+COUNTIF('6 Obecność na treningu'!AW20:AX20,("=C"))+COUNTIF('6 Obecność na treningu'!AW20:AX20,("=K"))</f>
        <v>0</v>
      </c>
      <c r="BD31" s="322">
        <f>COUNTIF('6 Obecność na treningu'!AY20:AZ20,("=T"))+COUNTIF('6 Obecność na treningu'!AY20:AZ20,("=C"))+COUNTIF('6 Obecność na treningu'!AY20:AZ20,("=K"))</f>
        <v>0</v>
      </c>
      <c r="BF31" s="99">
        <f>IF(L31&lt;&gt;0,1,0)</f>
        <v>0</v>
      </c>
      <c r="BH31" s="99">
        <f>IF(N31&lt;&gt;0,1,0)</f>
        <v>0</v>
      </c>
      <c r="BJ31" s="99">
        <f>IF(P31&lt;&gt;0,1,0)</f>
        <v>0</v>
      </c>
      <c r="BL31" s="99">
        <f>IF(R31&lt;&gt;0,1,0)</f>
        <v>0</v>
      </c>
      <c r="BN31" s="99">
        <f>IF(T31&lt;&gt;0,1,0)</f>
        <v>0</v>
      </c>
      <c r="BP31" s="99">
        <f>IF(V31&lt;&gt;0,1,0)</f>
        <v>0</v>
      </c>
      <c r="BR31" s="99">
        <f>IF(X31&lt;&gt;0,1,0)</f>
        <v>0</v>
      </c>
      <c r="BT31" s="99">
        <f>IF(Z31&lt;&gt;0,1,0)</f>
        <v>0</v>
      </c>
      <c r="BV31" s="99">
        <f>IF(AB31&lt;&gt;0,1,0)</f>
        <v>0</v>
      </c>
      <c r="BX31" s="99">
        <f>IF(AD31&lt;&gt;0,1,0)</f>
        <v>0</v>
      </c>
      <c r="BZ31" s="99">
        <f>IF(AF31&lt;&gt;0,1,0)</f>
        <v>0</v>
      </c>
      <c r="CB31" s="99">
        <f>IF(AH31&lt;&gt;0,1,0)</f>
        <v>0</v>
      </c>
      <c r="CD31" s="99">
        <f>IF(AJ31&lt;&gt;0,1,0)</f>
        <v>0</v>
      </c>
      <c r="CF31" s="99">
        <f>IF(AL31&lt;&gt;0,1,0)</f>
        <v>0</v>
      </c>
      <c r="CH31" s="99">
        <f>IF(AN31&lt;&gt;0,1,0)</f>
        <v>0</v>
      </c>
      <c r="CJ31" s="99">
        <f>IF(AP31&lt;&gt;0,1,0)</f>
        <v>0</v>
      </c>
      <c r="CL31" s="99">
        <f>IF(AR31&lt;&gt;0,1,0)</f>
        <v>0</v>
      </c>
      <c r="CN31" s="99">
        <f>IF(AT31&lt;&gt;0,1,0)</f>
        <v>0</v>
      </c>
      <c r="CP31" s="99">
        <f>IF(AV31&lt;&gt;0,1,0)</f>
        <v>0</v>
      </c>
      <c r="CR31" s="99">
        <f>IF(AX31&lt;&gt;0,1,0)</f>
        <v>0</v>
      </c>
      <c r="CT31" s="99">
        <f>IF(AZ31&lt;&gt;0,1,0)</f>
        <v>0</v>
      </c>
      <c r="CV31" s="99">
        <f>IF(BB31&lt;&gt;0,1,0)</f>
        <v>0</v>
      </c>
      <c r="CX31" s="99">
        <f>IF(BD31&lt;&gt;0,1,0)</f>
        <v>0</v>
      </c>
    </row>
    <row r="32" spans="2:102" ht="24.75" customHeight="1">
      <c r="B32" s="329" t="s">
        <v>266</v>
      </c>
      <c r="C32" s="330"/>
      <c r="D32" s="332">
        <f>IF('6 Obecność na treningu'!B21="","",'6 Obecność na treningu'!B21)</f>
      </c>
      <c r="E32" s="332">
        <f>IF('6 Obecność na treningu'!C21="","",'6 Obecność na treningu'!C21)</f>
      </c>
      <c r="F32" s="333">
        <f>IF('6 Obecność na treningu'!D21="","",'6 Obecność na treningu'!D21)</f>
      </c>
      <c r="G32" s="334">
        <f>IF(SUM(BF32:CX32)=0,"",SUM(BF32:CX32))</f>
      </c>
      <c r="H32" s="293" t="s">
        <v>257</v>
      </c>
      <c r="I32" s="293"/>
      <c r="L32" s="99">
        <f>COUNTIF('6 Obecność na treningu'!G21:H21,("=T"))+COUNTIF('6 Obecność na treningu'!G21:H21,("=C"))+COUNTIF('6 Obecność na treningu'!G21:H21,("=K"))</f>
        <v>0</v>
      </c>
      <c r="N32" s="99">
        <f>COUNTIF('6 Obecność na treningu'!I21:J21,("=T"))+COUNTIF('6 Obecność na treningu'!I21:J21,("=C"))+COUNTIF('6 Obecność na treningu'!I21:J21,("=K"))</f>
        <v>0</v>
      </c>
      <c r="P32" s="99">
        <f>COUNTIF('6 Obecność na treningu'!K21:L21,("=T"))+COUNTIF('6 Obecność na treningu'!K21:L21,("=C"))+COUNTIF('6 Obecność na treningu'!K21:L21,("=K"))</f>
        <v>0</v>
      </c>
      <c r="R32" s="99">
        <f>COUNTIF('6 Obecność na treningu'!M21:N21,("=T"))+COUNTIF('6 Obecność na treningu'!M21:N21,("=C"))+COUNTIF('6 Obecność na treningu'!M21:N21,("=K"))</f>
        <v>0</v>
      </c>
      <c r="T32" s="99">
        <f>COUNTIF('6 Obecność na treningu'!O21:P21,("=T"))+COUNTIF('6 Obecność na treningu'!O21:P21,("=C"))+COUNTIF('6 Obecność na treningu'!O21:P21,("=K"))</f>
        <v>0</v>
      </c>
      <c r="V32" s="99">
        <f>COUNTIF('6 Obecność na treningu'!Q21:R21,("=T"))+COUNTIF('6 Obecność na treningu'!Q21:R21,("=C"))+COUNTIF('6 Obecność na treningu'!Q21:R21,("=K"))</f>
        <v>0</v>
      </c>
      <c r="X32" s="99">
        <f>COUNTIF('6 Obecność na treningu'!S21:T21,("=T"))+COUNTIF('6 Obecność na treningu'!S21:T21,("=C"))+COUNTIF('6 Obecność na treningu'!S21:T21,("=K"))</f>
        <v>0</v>
      </c>
      <c r="Z32" s="99">
        <f>COUNTIF('6 Obecność na treningu'!U21:V21,("=T"))+COUNTIF('6 Obecność na treningu'!U21:V21,("=C"))+COUNTIF('6 Obecność na treningu'!U21:V21,("=K"))</f>
        <v>0</v>
      </c>
      <c r="AB32" s="99">
        <f>COUNTIF('6 Obecność na treningu'!W21:X21,("=T"))+COUNTIF('6 Obecność na treningu'!W21:X21,("=C"))+COUNTIF('6 Obecność na treningu'!W21:X21,("=K"))</f>
        <v>0</v>
      </c>
      <c r="AD32" s="99">
        <f>COUNTIF('6 Obecność na treningu'!Y21:Z21,("=T"))+COUNTIF('6 Obecność na treningu'!Y21:Z21,("=C"))+COUNTIF('6 Obecność na treningu'!Y21:Z21,("=K"))</f>
        <v>0</v>
      </c>
      <c r="AF32" s="99">
        <f>COUNTIF('6 Obecność na treningu'!AA21:AB21,("=T"))+COUNTIF('6 Obecność na treningu'!AA21:AB21,("=C"))+COUNTIF('6 Obecność na treningu'!AA21:AB21,("=K"))</f>
        <v>0</v>
      </c>
      <c r="AH32" s="99">
        <f>COUNTIF('6 Obecność na treningu'!AC21:AD21,("=T"))+COUNTIF('6 Obecność na treningu'!AC21:AD21,("=C"))+COUNTIF('6 Obecność na treningu'!AC21:AD21,("=K"))</f>
        <v>0</v>
      </c>
      <c r="AJ32" s="99">
        <f>COUNTIF('6 Obecność na treningu'!AE21:AF21,("=T"))+COUNTIF('6 Obecność na treningu'!AE21:AF21,("=C"))+COUNTIF('6 Obecność na treningu'!AE21:AF21,("=K"))</f>
        <v>0</v>
      </c>
      <c r="AL32" s="99">
        <f>COUNTIF('6 Obecność na treningu'!AG21:AH21,("=T"))+COUNTIF('6 Obecność na treningu'!AG21:AH21,("=C"))+COUNTIF('6 Obecność na treningu'!AG21:AH21,("=K"))</f>
        <v>0</v>
      </c>
      <c r="AN32" s="99">
        <f>COUNTIF('6 Obecność na treningu'!AI21:AJ21,("=T"))+COUNTIF('6 Obecność na treningu'!AI21:AJ21,("=C"))+COUNTIF('6 Obecność na treningu'!AI21:AJ21,("=K"))</f>
        <v>0</v>
      </c>
      <c r="AP32" s="99">
        <f>COUNTIF('6 Obecność na treningu'!AK21:AL21,("=T"))+COUNTIF('6 Obecność na treningu'!AK21:AL21,("=C"))+COUNTIF('6 Obecność na treningu'!AK21:AL21,("=K"))</f>
        <v>0</v>
      </c>
      <c r="AR32" s="99">
        <f>COUNTIF('6 Obecność na treningu'!AM21:AN21,("=T"))+COUNTIF('6 Obecność na treningu'!AM21:AN21,("=C"))+COUNTIF('6 Obecność na treningu'!AM21:AN21,("=K"))</f>
        <v>0</v>
      </c>
      <c r="AT32" s="99">
        <f>COUNTIF('6 Obecność na treningu'!AO21:AP21,("=T"))+COUNTIF('6 Obecność na treningu'!AO21:AP21,("=C"))+COUNTIF('6 Obecność na treningu'!AO21:AP21,("=K"))</f>
        <v>0</v>
      </c>
      <c r="AV32" s="99">
        <f>COUNTIF('6 Obecność na treningu'!AQ21:AR21,("=T"))+COUNTIF('6 Obecność na treningu'!AQ21:AR21,("=C"))+COUNTIF('6 Obecność na treningu'!AQ21:AR21,("=K"))</f>
        <v>0</v>
      </c>
      <c r="AX32" s="99">
        <f>COUNTIF('6 Obecność na treningu'!AS21:AT21,("=T"))+COUNTIF('6 Obecność na treningu'!AS21:AT21,("=C"))+COUNTIF('6 Obecność na treningu'!AS21:AT21,("=K"))</f>
        <v>0</v>
      </c>
      <c r="AZ32" s="99">
        <f>COUNTIF('6 Obecność na treningu'!AU21:AV21,("=T"))+COUNTIF('6 Obecność na treningu'!AU21:AV21,("=C"))+COUNTIF('6 Obecność na treningu'!AU21:AV21,("=K"))</f>
        <v>0</v>
      </c>
      <c r="BB32" s="99">
        <f>COUNTIF('6 Obecność na treningu'!AW21:AX21,("=T"))+COUNTIF('6 Obecność na treningu'!AW21:AX21,("=C"))+COUNTIF('6 Obecność na treningu'!AW21:AX21,("=K"))</f>
        <v>0</v>
      </c>
      <c r="BD32" s="322">
        <f>COUNTIF('6 Obecność na treningu'!AY21:AZ21,("=T"))+COUNTIF('6 Obecność na treningu'!AY21:AZ21,("=C"))+COUNTIF('6 Obecność na treningu'!AY21:AZ21,("=K"))</f>
        <v>0</v>
      </c>
      <c r="BF32" s="99">
        <f>IF(L32&lt;&gt;0,1,0)</f>
        <v>0</v>
      </c>
      <c r="BH32" s="99">
        <f>IF(N32&lt;&gt;0,1,0)</f>
        <v>0</v>
      </c>
      <c r="BJ32" s="99">
        <f>IF(P32&lt;&gt;0,1,0)</f>
        <v>0</v>
      </c>
      <c r="BL32" s="99">
        <f>IF(R32&lt;&gt;0,1,0)</f>
        <v>0</v>
      </c>
      <c r="BN32" s="99">
        <f>IF(T32&lt;&gt;0,1,0)</f>
        <v>0</v>
      </c>
      <c r="BP32" s="99">
        <f>IF(V32&lt;&gt;0,1,0)</f>
        <v>0</v>
      </c>
      <c r="BR32" s="99">
        <f>IF(X32&lt;&gt;0,1,0)</f>
        <v>0</v>
      </c>
      <c r="BT32" s="99">
        <f>IF(Z32&lt;&gt;0,1,0)</f>
        <v>0</v>
      </c>
      <c r="BV32" s="99">
        <f>IF(AB32&lt;&gt;0,1,0)</f>
        <v>0</v>
      </c>
      <c r="BX32" s="99">
        <f>IF(AD32&lt;&gt;0,1,0)</f>
        <v>0</v>
      </c>
      <c r="BZ32" s="99">
        <f>IF(AF32&lt;&gt;0,1,0)</f>
        <v>0</v>
      </c>
      <c r="CB32" s="99">
        <f>IF(AH32&lt;&gt;0,1,0)</f>
        <v>0</v>
      </c>
      <c r="CD32" s="99">
        <f>IF(AJ32&lt;&gt;0,1,0)</f>
        <v>0</v>
      </c>
      <c r="CF32" s="99">
        <f>IF(AL32&lt;&gt;0,1,0)</f>
        <v>0</v>
      </c>
      <c r="CH32" s="99">
        <f>IF(AN32&lt;&gt;0,1,0)</f>
        <v>0</v>
      </c>
      <c r="CJ32" s="99">
        <f>IF(AP32&lt;&gt;0,1,0)</f>
        <v>0</v>
      </c>
      <c r="CL32" s="99">
        <f>IF(AR32&lt;&gt;0,1,0)</f>
        <v>0</v>
      </c>
      <c r="CN32" s="99">
        <f>IF(AT32&lt;&gt;0,1,0)</f>
        <v>0</v>
      </c>
      <c r="CP32" s="99">
        <f>IF(AV32&lt;&gt;0,1,0)</f>
        <v>0</v>
      </c>
      <c r="CR32" s="99">
        <f>IF(AX32&lt;&gt;0,1,0)</f>
        <v>0</v>
      </c>
      <c r="CT32" s="99">
        <f>IF(AZ32&lt;&gt;0,1,0)</f>
        <v>0</v>
      </c>
      <c r="CV32" s="99">
        <f>IF(BB32&lt;&gt;0,1,0)</f>
        <v>0</v>
      </c>
      <c r="CX32" s="99">
        <f>IF(BD32&lt;&gt;0,1,0)</f>
        <v>0</v>
      </c>
    </row>
    <row r="33" spans="2:102" ht="24.75" customHeight="1">
      <c r="B33" s="329" t="s">
        <v>267</v>
      </c>
      <c r="C33" s="330"/>
      <c r="D33" s="332">
        <f>IF('6 Obecność na treningu'!B22="","",'6 Obecność na treningu'!B22)</f>
      </c>
      <c r="E33" s="332">
        <f>IF('6 Obecność na treningu'!C22="","",'6 Obecność na treningu'!C22)</f>
      </c>
      <c r="F33" s="333">
        <f>IF('6 Obecność na treningu'!D22="","",'6 Obecność na treningu'!D22)</f>
      </c>
      <c r="G33" s="334">
        <f>IF(SUM(BF33:CX33)=0,"",SUM(BF33:CX33))</f>
      </c>
      <c r="H33" s="293" t="s">
        <v>257</v>
      </c>
      <c r="I33" s="293"/>
      <c r="L33" s="99">
        <f>COUNTIF('6 Obecność na treningu'!G22:H22,("=T"))+COUNTIF('6 Obecność na treningu'!G22:H22,("=C"))+COUNTIF('6 Obecność na treningu'!G22:H22,("=K"))</f>
        <v>0</v>
      </c>
      <c r="N33" s="99">
        <f>COUNTIF('6 Obecność na treningu'!I22:J22,("=T"))+COUNTIF('6 Obecność na treningu'!I22:J22,("=C"))+COUNTIF('6 Obecność na treningu'!I22:J22,("=K"))</f>
        <v>0</v>
      </c>
      <c r="P33" s="99">
        <f>COUNTIF('6 Obecność na treningu'!K22:L22,("=T"))+COUNTIF('6 Obecność na treningu'!K22:L22,("=C"))+COUNTIF('6 Obecność na treningu'!K22:L22,("=K"))</f>
        <v>0</v>
      </c>
      <c r="R33" s="99">
        <f>COUNTIF('6 Obecność na treningu'!M22:N22,("=T"))+COUNTIF('6 Obecność na treningu'!M22:N22,("=C"))+COUNTIF('6 Obecność na treningu'!M22:N22,("=K"))</f>
        <v>0</v>
      </c>
      <c r="T33" s="99">
        <f>COUNTIF('6 Obecność na treningu'!O22:P22,("=T"))+COUNTIF('6 Obecność na treningu'!O22:P22,("=C"))+COUNTIF('6 Obecność na treningu'!O22:P22,("=K"))</f>
        <v>0</v>
      </c>
      <c r="V33" s="99">
        <f>COUNTIF('6 Obecność na treningu'!Q22:R22,("=T"))+COUNTIF('6 Obecność na treningu'!Q22:R22,("=C"))+COUNTIF('6 Obecność na treningu'!Q22:R22,("=K"))</f>
        <v>0</v>
      </c>
      <c r="X33" s="99">
        <f>COUNTIF('6 Obecność na treningu'!S22:T22,("=T"))+COUNTIF('6 Obecność na treningu'!S22:T22,("=C"))+COUNTIF('6 Obecność na treningu'!S22:T22,("=K"))</f>
        <v>0</v>
      </c>
      <c r="Z33" s="99">
        <f>COUNTIF('6 Obecność na treningu'!U22:V22,("=T"))+COUNTIF('6 Obecność na treningu'!U22:V22,("=C"))+COUNTIF('6 Obecność na treningu'!U22:V22,("=K"))</f>
        <v>0</v>
      </c>
      <c r="AB33" s="99">
        <f>COUNTIF('6 Obecność na treningu'!W22:X22,("=T"))+COUNTIF('6 Obecność na treningu'!W22:X22,("=C"))+COUNTIF('6 Obecność na treningu'!W22:X22,("=K"))</f>
        <v>0</v>
      </c>
      <c r="AD33" s="99">
        <f>COUNTIF('6 Obecność na treningu'!Y22:Z22,("=T"))+COUNTIF('6 Obecność na treningu'!Y22:Z22,("=C"))+COUNTIF('6 Obecność na treningu'!Y22:Z22,("=K"))</f>
        <v>0</v>
      </c>
      <c r="AF33" s="99">
        <f>COUNTIF('6 Obecność na treningu'!AA22:AB22,("=T"))+COUNTIF('6 Obecność na treningu'!AA22:AB22,("=C"))+COUNTIF('6 Obecność na treningu'!AA22:AB22,("=K"))</f>
        <v>0</v>
      </c>
      <c r="AH33" s="99">
        <f>COUNTIF('6 Obecność na treningu'!AC22:AD22,("=T"))+COUNTIF('6 Obecność na treningu'!AC22:AD22,("=C"))+COUNTIF('6 Obecność na treningu'!AC22:AD22,("=K"))</f>
        <v>0</v>
      </c>
      <c r="AJ33" s="99">
        <f>COUNTIF('6 Obecność na treningu'!AE22:AF22,("=T"))+COUNTIF('6 Obecność na treningu'!AE22:AF22,("=C"))+COUNTIF('6 Obecność na treningu'!AE22:AF22,("=K"))</f>
        <v>0</v>
      </c>
      <c r="AL33" s="99">
        <f>COUNTIF('6 Obecność na treningu'!AG22:AH22,("=T"))+COUNTIF('6 Obecność na treningu'!AG22:AH22,("=C"))+COUNTIF('6 Obecność na treningu'!AG22:AH22,("=K"))</f>
        <v>0</v>
      </c>
      <c r="AN33" s="99">
        <f>COUNTIF('6 Obecność na treningu'!AI22:AJ22,("=T"))+COUNTIF('6 Obecność na treningu'!AI22:AJ22,("=C"))+COUNTIF('6 Obecność na treningu'!AI22:AJ22,("=K"))</f>
        <v>0</v>
      </c>
      <c r="AP33" s="99">
        <f>COUNTIF('6 Obecność na treningu'!AK22:AL22,("=T"))+COUNTIF('6 Obecność na treningu'!AK22:AL22,("=C"))+COUNTIF('6 Obecność na treningu'!AK22:AL22,("=K"))</f>
        <v>0</v>
      </c>
      <c r="AR33" s="99">
        <f>COUNTIF('6 Obecność na treningu'!AM22:AN22,("=T"))+COUNTIF('6 Obecność na treningu'!AM22:AN22,("=C"))+COUNTIF('6 Obecność na treningu'!AM22:AN22,("=K"))</f>
        <v>0</v>
      </c>
      <c r="AT33" s="99">
        <f>COUNTIF('6 Obecność na treningu'!AO22:AP22,("=T"))+COUNTIF('6 Obecność na treningu'!AO22:AP22,("=C"))+COUNTIF('6 Obecność na treningu'!AO22:AP22,("=K"))</f>
        <v>0</v>
      </c>
      <c r="AV33" s="99">
        <f>COUNTIF('6 Obecność na treningu'!AQ22:AR22,("=T"))+COUNTIF('6 Obecność na treningu'!AQ22:AR22,("=C"))+COUNTIF('6 Obecność na treningu'!AQ22:AR22,("=K"))</f>
        <v>0</v>
      </c>
      <c r="AX33" s="99">
        <f>COUNTIF('6 Obecność na treningu'!AS22:AT22,("=T"))+COUNTIF('6 Obecność na treningu'!AS22:AT22,("=C"))+COUNTIF('6 Obecność na treningu'!AS22:AT22,("=K"))</f>
        <v>0</v>
      </c>
      <c r="AZ33" s="99">
        <f>COUNTIF('6 Obecność na treningu'!AU22:AV22,("=T"))+COUNTIF('6 Obecność na treningu'!AU22:AV22,("=C"))+COUNTIF('6 Obecność na treningu'!AU22:AV22,("=K"))</f>
        <v>0</v>
      </c>
      <c r="BB33" s="99">
        <f>COUNTIF('6 Obecność na treningu'!AW22:AX22,("=T"))+COUNTIF('6 Obecność na treningu'!AW22:AX22,("=C"))+COUNTIF('6 Obecność na treningu'!AW22:AX22,("=K"))</f>
        <v>0</v>
      </c>
      <c r="BD33" s="322">
        <f>COUNTIF('6 Obecność na treningu'!AY22:AZ22,("=T"))+COUNTIF('6 Obecność na treningu'!AY22:AZ22,("=C"))+COUNTIF('6 Obecność na treningu'!AY22:AZ22,("=K"))</f>
        <v>0</v>
      </c>
      <c r="BF33" s="99">
        <f>IF(L33&lt;&gt;0,1,0)</f>
        <v>0</v>
      </c>
      <c r="BH33" s="99">
        <f>IF(N33&lt;&gt;0,1,0)</f>
        <v>0</v>
      </c>
      <c r="BJ33" s="99">
        <f>IF(P33&lt;&gt;0,1,0)</f>
        <v>0</v>
      </c>
      <c r="BL33" s="99">
        <f>IF(R33&lt;&gt;0,1,0)</f>
        <v>0</v>
      </c>
      <c r="BN33" s="99">
        <f>IF(T33&lt;&gt;0,1,0)</f>
        <v>0</v>
      </c>
      <c r="BP33" s="99">
        <f>IF(V33&lt;&gt;0,1,0)</f>
        <v>0</v>
      </c>
      <c r="BR33" s="99">
        <f>IF(X33&lt;&gt;0,1,0)</f>
        <v>0</v>
      </c>
      <c r="BT33" s="99">
        <f>IF(Z33&lt;&gt;0,1,0)</f>
        <v>0</v>
      </c>
      <c r="BV33" s="99">
        <f>IF(AB33&lt;&gt;0,1,0)</f>
        <v>0</v>
      </c>
      <c r="BX33" s="99">
        <f>IF(AD33&lt;&gt;0,1,0)</f>
        <v>0</v>
      </c>
      <c r="BZ33" s="99">
        <f>IF(AF33&lt;&gt;0,1,0)</f>
        <v>0</v>
      </c>
      <c r="CB33" s="99">
        <f>IF(AH33&lt;&gt;0,1,0)</f>
        <v>0</v>
      </c>
      <c r="CD33" s="99">
        <f>IF(AJ33&lt;&gt;0,1,0)</f>
        <v>0</v>
      </c>
      <c r="CF33" s="99">
        <f>IF(AL33&lt;&gt;0,1,0)</f>
        <v>0</v>
      </c>
      <c r="CH33" s="99">
        <f>IF(AN33&lt;&gt;0,1,0)</f>
        <v>0</v>
      </c>
      <c r="CJ33" s="99">
        <f>IF(AP33&lt;&gt;0,1,0)</f>
        <v>0</v>
      </c>
      <c r="CL33" s="99">
        <f>IF(AR33&lt;&gt;0,1,0)</f>
        <v>0</v>
      </c>
      <c r="CN33" s="99">
        <f>IF(AT33&lt;&gt;0,1,0)</f>
        <v>0</v>
      </c>
      <c r="CP33" s="99">
        <f>IF(AV33&lt;&gt;0,1,0)</f>
        <v>0</v>
      </c>
      <c r="CR33" s="99">
        <f>IF(AX33&lt;&gt;0,1,0)</f>
        <v>0</v>
      </c>
      <c r="CT33" s="99">
        <f>IF(AZ33&lt;&gt;0,1,0)</f>
        <v>0</v>
      </c>
      <c r="CV33" s="99">
        <f>IF(BB33&lt;&gt;0,1,0)</f>
        <v>0</v>
      </c>
      <c r="CX33" s="99">
        <f>IF(BD33&lt;&gt;0,1,0)</f>
        <v>0</v>
      </c>
    </row>
    <row r="34" spans="2:102" ht="24.75" customHeight="1">
      <c r="B34" s="329" t="s">
        <v>268</v>
      </c>
      <c r="C34" s="330"/>
      <c r="D34" s="332">
        <f>IF('6 Obecność na treningu'!B23="","",'6 Obecność na treningu'!B23)</f>
      </c>
      <c r="E34" s="332">
        <f>IF('6 Obecność na treningu'!C23="","",'6 Obecność na treningu'!C23)</f>
      </c>
      <c r="F34" s="333">
        <f>IF('6 Obecność na treningu'!D23="","",'6 Obecność na treningu'!D23)</f>
      </c>
      <c r="G34" s="334">
        <f>IF(SUM(BF34:CX34)=0,"",SUM(BF34:CX34))</f>
      </c>
      <c r="H34" s="293" t="s">
        <v>257</v>
      </c>
      <c r="I34" s="293"/>
      <c r="L34" s="99">
        <f>COUNTIF('6 Obecność na treningu'!G23:H23,("=T"))+COUNTIF('6 Obecność na treningu'!G23:H23,("=C"))+COUNTIF('6 Obecność na treningu'!G23:H23,("=K"))</f>
        <v>0</v>
      </c>
      <c r="N34" s="99">
        <f>COUNTIF('6 Obecność na treningu'!I23:J23,("=T"))+COUNTIF('6 Obecność na treningu'!I23:J23,("=C"))+COUNTIF('6 Obecność na treningu'!I23:J23,("=K"))</f>
        <v>0</v>
      </c>
      <c r="P34" s="99">
        <f>COUNTIF('6 Obecność na treningu'!K23:L23,("=T"))+COUNTIF('6 Obecność na treningu'!K23:L23,("=C"))+COUNTIF('6 Obecność na treningu'!K23:L23,("=K"))</f>
        <v>0</v>
      </c>
      <c r="R34" s="99">
        <f>COUNTIF('6 Obecność na treningu'!M23:N23,("=T"))+COUNTIF('6 Obecność na treningu'!M23:N23,("=C"))+COUNTIF('6 Obecność na treningu'!M23:N23,("=K"))</f>
        <v>0</v>
      </c>
      <c r="T34" s="99">
        <f>COUNTIF('6 Obecność na treningu'!O23:P23,("=T"))+COUNTIF('6 Obecność na treningu'!O23:P23,("=C"))+COUNTIF('6 Obecność na treningu'!O23:P23,("=K"))</f>
        <v>0</v>
      </c>
      <c r="V34" s="99">
        <f>COUNTIF('6 Obecność na treningu'!Q23:R23,("=T"))+COUNTIF('6 Obecność na treningu'!Q23:R23,("=C"))+COUNTIF('6 Obecność na treningu'!Q23:R23,("=K"))</f>
        <v>0</v>
      </c>
      <c r="X34" s="99">
        <f>COUNTIF('6 Obecność na treningu'!S23:T23,("=T"))+COUNTIF('6 Obecność na treningu'!S23:T23,("=C"))+COUNTIF('6 Obecność na treningu'!S23:T23,("=K"))</f>
        <v>0</v>
      </c>
      <c r="Z34" s="99">
        <f>COUNTIF('6 Obecność na treningu'!U23:V23,("=T"))+COUNTIF('6 Obecność na treningu'!U23:V23,("=C"))+COUNTIF('6 Obecność na treningu'!U23:V23,("=K"))</f>
        <v>0</v>
      </c>
      <c r="AB34" s="99">
        <f>COUNTIF('6 Obecność na treningu'!W23:X23,("=T"))+COUNTIF('6 Obecność na treningu'!W23:X23,("=C"))+COUNTIF('6 Obecność na treningu'!W23:X23,("=K"))</f>
        <v>0</v>
      </c>
      <c r="AD34" s="99">
        <f>COUNTIF('6 Obecność na treningu'!Y23:Z23,("=T"))+COUNTIF('6 Obecność na treningu'!Y23:Z23,("=C"))+COUNTIF('6 Obecność na treningu'!Y23:Z23,("=K"))</f>
        <v>0</v>
      </c>
      <c r="AF34" s="99">
        <f>COUNTIF('6 Obecność na treningu'!AA23:AB23,("=T"))+COUNTIF('6 Obecność na treningu'!AA23:AB23,("=C"))+COUNTIF('6 Obecność na treningu'!AA23:AB23,("=K"))</f>
        <v>0</v>
      </c>
      <c r="AH34" s="99">
        <f>COUNTIF('6 Obecność na treningu'!AC23:AD23,("=T"))+COUNTIF('6 Obecność na treningu'!AC23:AD23,("=C"))+COUNTIF('6 Obecność na treningu'!AC23:AD23,("=K"))</f>
        <v>0</v>
      </c>
      <c r="AJ34" s="99">
        <f>COUNTIF('6 Obecność na treningu'!AE23:AF23,("=T"))+COUNTIF('6 Obecność na treningu'!AE23:AF23,("=C"))+COUNTIF('6 Obecność na treningu'!AE23:AF23,("=K"))</f>
        <v>0</v>
      </c>
      <c r="AL34" s="99">
        <f>COUNTIF('6 Obecność na treningu'!AG23:AH23,("=T"))+COUNTIF('6 Obecność na treningu'!AG23:AH23,("=C"))+COUNTIF('6 Obecność na treningu'!AG23:AH23,("=K"))</f>
        <v>0</v>
      </c>
      <c r="AN34" s="99">
        <f>COUNTIF('6 Obecność na treningu'!AI23:AJ23,("=T"))+COUNTIF('6 Obecność na treningu'!AI23:AJ23,("=C"))+COUNTIF('6 Obecność na treningu'!AI23:AJ23,("=K"))</f>
        <v>0</v>
      </c>
      <c r="AP34" s="99">
        <f>COUNTIF('6 Obecność na treningu'!AK23:AL23,("=T"))+COUNTIF('6 Obecność na treningu'!AK23:AL23,("=C"))+COUNTIF('6 Obecność na treningu'!AK23:AL23,("=K"))</f>
        <v>0</v>
      </c>
      <c r="AR34" s="99">
        <f>COUNTIF('6 Obecność na treningu'!AM23:AN23,("=T"))+COUNTIF('6 Obecność na treningu'!AM23:AN23,("=C"))+COUNTIF('6 Obecność na treningu'!AM23:AN23,("=K"))</f>
        <v>0</v>
      </c>
      <c r="AT34" s="99">
        <f>COUNTIF('6 Obecność na treningu'!AO23:AP23,("=T"))+COUNTIF('6 Obecność na treningu'!AO23:AP23,("=C"))+COUNTIF('6 Obecność na treningu'!AO23:AP23,("=K"))</f>
        <v>0</v>
      </c>
      <c r="AV34" s="99">
        <f>COUNTIF('6 Obecność na treningu'!AQ23:AR23,("=T"))+COUNTIF('6 Obecność na treningu'!AQ23:AR23,("=C"))+COUNTIF('6 Obecność na treningu'!AQ23:AR23,("=K"))</f>
        <v>0</v>
      </c>
      <c r="AX34" s="99">
        <f>COUNTIF('6 Obecność na treningu'!AS23:AT23,("=T"))+COUNTIF('6 Obecność na treningu'!AS23:AT23,("=C"))+COUNTIF('6 Obecność na treningu'!AS23:AT23,("=K"))</f>
        <v>0</v>
      </c>
      <c r="AZ34" s="99">
        <f>COUNTIF('6 Obecność na treningu'!AU23:AV23,("=T"))+COUNTIF('6 Obecność na treningu'!AU23:AV23,("=C"))+COUNTIF('6 Obecność na treningu'!AU23:AV23,("=K"))</f>
        <v>0</v>
      </c>
      <c r="BB34" s="99">
        <f>COUNTIF('6 Obecność na treningu'!AW23:AX23,("=T"))+COUNTIF('6 Obecność na treningu'!AW23:AX23,("=C"))+COUNTIF('6 Obecność na treningu'!AW23:AX23,("=K"))</f>
        <v>0</v>
      </c>
      <c r="BD34" s="322">
        <f>COUNTIF('6 Obecność na treningu'!AY23:AZ23,("=T"))+COUNTIF('6 Obecność na treningu'!AY23:AZ23,("=C"))+COUNTIF('6 Obecność na treningu'!AY23:AZ23,("=K"))</f>
        <v>0</v>
      </c>
      <c r="BF34" s="99">
        <f>IF(L34&lt;&gt;0,1,0)</f>
        <v>0</v>
      </c>
      <c r="BH34" s="99">
        <f>IF(N34&lt;&gt;0,1,0)</f>
        <v>0</v>
      </c>
      <c r="BJ34" s="99">
        <f>IF(P34&lt;&gt;0,1,0)</f>
        <v>0</v>
      </c>
      <c r="BL34" s="99">
        <f>IF(R34&lt;&gt;0,1,0)</f>
        <v>0</v>
      </c>
      <c r="BN34" s="99">
        <f>IF(T34&lt;&gt;0,1,0)</f>
        <v>0</v>
      </c>
      <c r="BP34" s="99">
        <f>IF(V34&lt;&gt;0,1,0)</f>
        <v>0</v>
      </c>
      <c r="BR34" s="99">
        <f>IF(X34&lt;&gt;0,1,0)</f>
        <v>0</v>
      </c>
      <c r="BT34" s="99">
        <f>IF(Z34&lt;&gt;0,1,0)</f>
        <v>0</v>
      </c>
      <c r="BV34" s="99">
        <f>IF(AB34&lt;&gt;0,1,0)</f>
        <v>0</v>
      </c>
      <c r="BX34" s="99">
        <f>IF(AD34&lt;&gt;0,1,0)</f>
        <v>0</v>
      </c>
      <c r="BZ34" s="99">
        <f>IF(AF34&lt;&gt;0,1,0)</f>
        <v>0</v>
      </c>
      <c r="CB34" s="99">
        <f>IF(AH34&lt;&gt;0,1,0)</f>
        <v>0</v>
      </c>
      <c r="CD34" s="99">
        <f>IF(AJ34&lt;&gt;0,1,0)</f>
        <v>0</v>
      </c>
      <c r="CF34" s="99">
        <f>IF(AL34&lt;&gt;0,1,0)</f>
        <v>0</v>
      </c>
      <c r="CH34" s="99">
        <f>IF(AN34&lt;&gt;0,1,0)</f>
        <v>0</v>
      </c>
      <c r="CJ34" s="99">
        <f>IF(AP34&lt;&gt;0,1,0)</f>
        <v>0</v>
      </c>
      <c r="CL34" s="99">
        <f>IF(AR34&lt;&gt;0,1,0)</f>
        <v>0</v>
      </c>
      <c r="CN34" s="99">
        <f>IF(AT34&lt;&gt;0,1,0)</f>
        <v>0</v>
      </c>
      <c r="CP34" s="99">
        <f>IF(AV34&lt;&gt;0,1,0)</f>
        <v>0</v>
      </c>
      <c r="CR34" s="99">
        <f>IF(AX34&lt;&gt;0,1,0)</f>
        <v>0</v>
      </c>
      <c r="CT34" s="99">
        <f>IF(AZ34&lt;&gt;0,1,0)</f>
        <v>0</v>
      </c>
      <c r="CV34" s="99">
        <f>IF(BB34&lt;&gt;0,1,0)</f>
        <v>0</v>
      </c>
      <c r="CX34" s="99">
        <f>IF(BD34&lt;&gt;0,1,0)</f>
        <v>0</v>
      </c>
    </row>
    <row r="35" spans="2:102" ht="24.75" customHeight="1">
      <c r="B35" s="329" t="s">
        <v>269</v>
      </c>
      <c r="C35" s="330"/>
      <c r="D35" s="332">
        <f>IF('6 Obecność na treningu'!B24="","",'6 Obecność na treningu'!B24)</f>
      </c>
      <c r="E35" s="332">
        <f>IF('6 Obecność na treningu'!C24="","",'6 Obecność na treningu'!C24)</f>
      </c>
      <c r="F35" s="333">
        <f>IF('6 Obecność na treningu'!D24="","",'6 Obecność na treningu'!D24)</f>
      </c>
      <c r="G35" s="334">
        <f>IF(SUM(BF35:CX35)=0,"",SUM(BF35:CX35))</f>
      </c>
      <c r="H35" s="293" t="s">
        <v>257</v>
      </c>
      <c r="I35" s="293"/>
      <c r="L35" s="99">
        <f>COUNTIF('6 Obecność na treningu'!G24:H24,("=T"))+COUNTIF('6 Obecność na treningu'!G24:H24,("=C"))+COUNTIF('6 Obecność na treningu'!G24:H24,("=K"))</f>
        <v>0</v>
      </c>
      <c r="N35" s="99">
        <f>COUNTIF('6 Obecność na treningu'!I24:J24,("=T"))+COUNTIF('6 Obecność na treningu'!I24:J24,("=C"))+COUNTIF('6 Obecność na treningu'!I24:J24,("=K"))</f>
        <v>0</v>
      </c>
      <c r="P35" s="99">
        <f>COUNTIF('6 Obecność na treningu'!K24:L24,("=T"))+COUNTIF('6 Obecność na treningu'!K24:L24,("=C"))+COUNTIF('6 Obecność na treningu'!K24:L24,("=K"))</f>
        <v>0</v>
      </c>
      <c r="R35" s="99">
        <f>COUNTIF('6 Obecność na treningu'!M24:N24,("=T"))+COUNTIF('6 Obecność na treningu'!M24:N24,("=C"))+COUNTIF('6 Obecność na treningu'!M24:N24,("=K"))</f>
        <v>0</v>
      </c>
      <c r="T35" s="99">
        <f>COUNTIF('6 Obecność na treningu'!O24:P24,("=T"))+COUNTIF('6 Obecność na treningu'!O24:P24,("=C"))+COUNTIF('6 Obecność na treningu'!O24:P24,("=K"))</f>
        <v>0</v>
      </c>
      <c r="V35" s="99">
        <f>COUNTIF('6 Obecność na treningu'!Q24:R24,("=T"))+COUNTIF('6 Obecność na treningu'!Q24:R24,("=C"))+COUNTIF('6 Obecność na treningu'!Q24:R24,("=K"))</f>
        <v>0</v>
      </c>
      <c r="X35" s="99">
        <f>COUNTIF('6 Obecność na treningu'!S24:T24,("=T"))+COUNTIF('6 Obecność na treningu'!S24:T24,("=C"))+COUNTIF('6 Obecność na treningu'!S24:T24,("=K"))</f>
        <v>0</v>
      </c>
      <c r="Z35" s="99">
        <f>COUNTIF('6 Obecność na treningu'!U24:V24,("=T"))+COUNTIF('6 Obecność na treningu'!U24:V24,("=C"))+COUNTIF('6 Obecność na treningu'!U24:V24,("=K"))</f>
        <v>0</v>
      </c>
      <c r="AB35" s="99">
        <f>COUNTIF('6 Obecność na treningu'!W24:X24,("=T"))+COUNTIF('6 Obecność na treningu'!W24:X24,("=C"))+COUNTIF('6 Obecność na treningu'!W24:X24,("=K"))</f>
        <v>0</v>
      </c>
      <c r="AD35" s="99">
        <f>COUNTIF('6 Obecność na treningu'!Y24:Z24,("=T"))+COUNTIF('6 Obecność na treningu'!Y24:Z24,("=C"))+COUNTIF('6 Obecność na treningu'!Y24:Z24,("=K"))</f>
        <v>0</v>
      </c>
      <c r="AF35" s="99">
        <f>COUNTIF('6 Obecność na treningu'!AA24:AB24,("=T"))+COUNTIF('6 Obecność na treningu'!AA24:AB24,("=C"))+COUNTIF('6 Obecność na treningu'!AA24:AB24,("=K"))</f>
        <v>0</v>
      </c>
      <c r="AH35" s="99">
        <f>COUNTIF('6 Obecność na treningu'!AC24:AD24,("=T"))+COUNTIF('6 Obecność na treningu'!AC24:AD24,("=C"))+COUNTIF('6 Obecność na treningu'!AC24:AD24,("=K"))</f>
        <v>0</v>
      </c>
      <c r="AJ35" s="99">
        <f>COUNTIF('6 Obecność na treningu'!AE24:AF24,("=T"))+COUNTIF('6 Obecność na treningu'!AE24:AF24,("=C"))+COUNTIF('6 Obecność na treningu'!AE24:AF24,("=K"))</f>
        <v>0</v>
      </c>
      <c r="AL35" s="99">
        <f>COUNTIF('6 Obecność na treningu'!AG24:AH24,("=T"))+COUNTIF('6 Obecność na treningu'!AG24:AH24,("=C"))+COUNTIF('6 Obecność na treningu'!AG24:AH24,("=K"))</f>
        <v>0</v>
      </c>
      <c r="AN35" s="99">
        <f>COUNTIF('6 Obecność na treningu'!AI24:AJ24,("=T"))+COUNTIF('6 Obecność na treningu'!AI24:AJ24,("=C"))+COUNTIF('6 Obecność na treningu'!AI24:AJ24,("=K"))</f>
        <v>0</v>
      </c>
      <c r="AP35" s="99">
        <f>COUNTIF('6 Obecność na treningu'!AK24:AL24,("=T"))+COUNTIF('6 Obecność na treningu'!AK24:AL24,("=C"))+COUNTIF('6 Obecność na treningu'!AK24:AL24,("=K"))</f>
        <v>0</v>
      </c>
      <c r="AR35" s="99">
        <f>COUNTIF('6 Obecność na treningu'!AM24:AN24,("=T"))+COUNTIF('6 Obecność na treningu'!AM24:AN24,("=C"))+COUNTIF('6 Obecność na treningu'!AM24:AN24,("=K"))</f>
        <v>0</v>
      </c>
      <c r="AT35" s="99">
        <f>COUNTIF('6 Obecność na treningu'!AO24:AP24,("=T"))+COUNTIF('6 Obecność na treningu'!AO24:AP24,("=C"))+COUNTIF('6 Obecność na treningu'!AO24:AP24,("=K"))</f>
        <v>0</v>
      </c>
      <c r="AV35" s="99">
        <f>COUNTIF('6 Obecność na treningu'!AQ24:AR24,("=T"))+COUNTIF('6 Obecność na treningu'!AQ24:AR24,("=C"))+COUNTIF('6 Obecność na treningu'!AQ24:AR24,("=K"))</f>
        <v>0</v>
      </c>
      <c r="AX35" s="99">
        <f>COUNTIF('6 Obecność na treningu'!AS24:AT24,("=T"))+COUNTIF('6 Obecność na treningu'!AS24:AT24,("=C"))+COUNTIF('6 Obecność na treningu'!AS24:AT24,("=K"))</f>
        <v>0</v>
      </c>
      <c r="AZ35" s="99">
        <f>COUNTIF('6 Obecność na treningu'!AU24:AV24,("=T"))+COUNTIF('6 Obecność na treningu'!AU24:AV24,("=C"))+COUNTIF('6 Obecność na treningu'!AU24:AV24,("=K"))</f>
        <v>0</v>
      </c>
      <c r="BB35" s="99">
        <f>COUNTIF('6 Obecność na treningu'!AW24:AX24,("=T"))+COUNTIF('6 Obecność na treningu'!AW24:AX24,("=C"))+COUNTIF('6 Obecność na treningu'!AW24:AX24,("=K"))</f>
        <v>0</v>
      </c>
      <c r="BD35" s="322">
        <f>COUNTIF('6 Obecność na treningu'!AY24:AZ24,("=T"))+COUNTIF('6 Obecność na treningu'!AY24:AZ24,("=C"))+COUNTIF('6 Obecność na treningu'!AY24:AZ24,("=K"))</f>
        <v>0</v>
      </c>
      <c r="BF35" s="99">
        <f>IF(L35&lt;&gt;0,1,0)</f>
        <v>0</v>
      </c>
      <c r="BH35" s="99">
        <f>IF(N35&lt;&gt;0,1,0)</f>
        <v>0</v>
      </c>
      <c r="BJ35" s="99">
        <f>IF(P35&lt;&gt;0,1,0)</f>
        <v>0</v>
      </c>
      <c r="BL35" s="99">
        <f>IF(R35&lt;&gt;0,1,0)</f>
        <v>0</v>
      </c>
      <c r="BN35" s="99">
        <f>IF(T35&lt;&gt;0,1,0)</f>
        <v>0</v>
      </c>
      <c r="BP35" s="99">
        <f>IF(V35&lt;&gt;0,1,0)</f>
        <v>0</v>
      </c>
      <c r="BR35" s="99">
        <f>IF(X35&lt;&gt;0,1,0)</f>
        <v>0</v>
      </c>
      <c r="BT35" s="99">
        <f>IF(Z35&lt;&gt;0,1,0)</f>
        <v>0</v>
      </c>
      <c r="BV35" s="99">
        <f>IF(AB35&lt;&gt;0,1,0)</f>
        <v>0</v>
      </c>
      <c r="BX35" s="99">
        <f>IF(AD35&lt;&gt;0,1,0)</f>
        <v>0</v>
      </c>
      <c r="BZ35" s="99">
        <f>IF(AF35&lt;&gt;0,1,0)</f>
        <v>0</v>
      </c>
      <c r="CB35" s="99">
        <f>IF(AH35&lt;&gt;0,1,0)</f>
        <v>0</v>
      </c>
      <c r="CD35" s="99">
        <f>IF(AJ35&lt;&gt;0,1,0)</f>
        <v>0</v>
      </c>
      <c r="CF35" s="99">
        <f>IF(AL35&lt;&gt;0,1,0)</f>
        <v>0</v>
      </c>
      <c r="CH35" s="99">
        <f>IF(AN35&lt;&gt;0,1,0)</f>
        <v>0</v>
      </c>
      <c r="CJ35" s="99">
        <f>IF(AP35&lt;&gt;0,1,0)</f>
        <v>0</v>
      </c>
      <c r="CL35" s="99">
        <f>IF(AR35&lt;&gt;0,1,0)</f>
        <v>0</v>
      </c>
      <c r="CN35" s="99">
        <f>IF(AT35&lt;&gt;0,1,0)</f>
        <v>0</v>
      </c>
      <c r="CP35" s="99">
        <f>IF(AV35&lt;&gt;0,1,0)</f>
        <v>0</v>
      </c>
      <c r="CR35" s="99">
        <f>IF(AX35&lt;&gt;0,1,0)</f>
        <v>0</v>
      </c>
      <c r="CT35" s="99">
        <f>IF(AZ35&lt;&gt;0,1,0)</f>
        <v>0</v>
      </c>
      <c r="CV35" s="99">
        <f>IF(BB35&lt;&gt;0,1,0)</f>
        <v>0</v>
      </c>
      <c r="CX35" s="99">
        <f>IF(BD35&lt;&gt;0,1,0)</f>
        <v>0</v>
      </c>
    </row>
    <row r="36" spans="2:102" ht="24.75" customHeight="1">
      <c r="B36" s="329" t="s">
        <v>270</v>
      </c>
      <c r="C36" s="330"/>
      <c r="D36" s="332">
        <f>IF('6 Obecność na treningu'!B25="","",'6 Obecność na treningu'!B25)</f>
      </c>
      <c r="E36" s="332">
        <f>IF('6 Obecność na treningu'!C25="","",'6 Obecność na treningu'!C25)</f>
      </c>
      <c r="F36" s="333">
        <f>IF('6 Obecność na treningu'!D25="","",'6 Obecność na treningu'!D25)</f>
      </c>
      <c r="G36" s="334">
        <f>IF(SUM(BF36:CX36)=0,"",SUM(BF36:CX36))</f>
      </c>
      <c r="H36" s="293" t="s">
        <v>257</v>
      </c>
      <c r="I36" s="293"/>
      <c r="L36" s="99">
        <f>COUNTIF('6 Obecność na treningu'!G25:H25,("=T"))+COUNTIF('6 Obecność na treningu'!G25:H25,("=C"))+COUNTIF('6 Obecność na treningu'!G25:H25,("=K"))</f>
        <v>0</v>
      </c>
      <c r="N36" s="99">
        <f>COUNTIF('6 Obecność na treningu'!I25:J25,("=T"))+COUNTIF('6 Obecność na treningu'!I25:J25,("=C"))+COUNTIF('6 Obecność na treningu'!I25:J25,("=K"))</f>
        <v>0</v>
      </c>
      <c r="P36" s="99">
        <f>COUNTIF('6 Obecność na treningu'!K25:L25,("=T"))+COUNTIF('6 Obecność na treningu'!K25:L25,("=C"))+COUNTIF('6 Obecność na treningu'!K25:L25,("=K"))</f>
        <v>0</v>
      </c>
      <c r="R36" s="99">
        <f>COUNTIF('6 Obecność na treningu'!M25:N25,("=T"))+COUNTIF('6 Obecność na treningu'!M25:N25,("=C"))+COUNTIF('6 Obecność na treningu'!M25:N25,("=K"))</f>
        <v>0</v>
      </c>
      <c r="T36" s="99">
        <f>COUNTIF('6 Obecność na treningu'!O25:P25,("=T"))+COUNTIF('6 Obecność na treningu'!O25:P25,("=C"))+COUNTIF('6 Obecność na treningu'!O25:P25,("=K"))</f>
        <v>0</v>
      </c>
      <c r="V36" s="99">
        <f>COUNTIF('6 Obecność na treningu'!Q25:R25,("=T"))+COUNTIF('6 Obecność na treningu'!Q25:R25,("=C"))+COUNTIF('6 Obecność na treningu'!Q25:R25,("=K"))</f>
        <v>0</v>
      </c>
      <c r="X36" s="99">
        <f>COUNTIF('6 Obecność na treningu'!S25:T25,("=T"))+COUNTIF('6 Obecność na treningu'!S25:T25,("=C"))+COUNTIF('6 Obecność na treningu'!S25:T25,("=K"))</f>
        <v>0</v>
      </c>
      <c r="Z36" s="99">
        <f>COUNTIF('6 Obecność na treningu'!U25:V25,("=T"))+COUNTIF('6 Obecność na treningu'!U25:V25,("=C"))+COUNTIF('6 Obecność na treningu'!U25:V25,("=K"))</f>
        <v>0</v>
      </c>
      <c r="AB36" s="99">
        <f>COUNTIF('6 Obecność na treningu'!W25:X25,("=T"))+COUNTIF('6 Obecność na treningu'!W25:X25,("=C"))+COUNTIF('6 Obecność na treningu'!W25:X25,("=K"))</f>
        <v>0</v>
      </c>
      <c r="AD36" s="99">
        <f>COUNTIF('6 Obecność na treningu'!Y25:Z25,("=T"))+COUNTIF('6 Obecność na treningu'!Y25:Z25,("=C"))+COUNTIF('6 Obecność na treningu'!Y25:Z25,("=K"))</f>
        <v>0</v>
      </c>
      <c r="AF36" s="99">
        <f>COUNTIF('6 Obecność na treningu'!AA25:AB25,("=T"))+COUNTIF('6 Obecność na treningu'!AA25:AB25,("=C"))+COUNTIF('6 Obecność na treningu'!AA25:AB25,("=K"))</f>
        <v>0</v>
      </c>
      <c r="AH36" s="99">
        <f>COUNTIF('6 Obecność na treningu'!AC25:AD25,("=T"))+COUNTIF('6 Obecność na treningu'!AC25:AD25,("=C"))+COUNTIF('6 Obecność na treningu'!AC25:AD25,("=K"))</f>
        <v>0</v>
      </c>
      <c r="AJ36" s="99">
        <f>COUNTIF('6 Obecność na treningu'!AE25:AF25,("=T"))+COUNTIF('6 Obecność na treningu'!AE25:AF25,("=C"))+COUNTIF('6 Obecność na treningu'!AE25:AF25,("=K"))</f>
        <v>0</v>
      </c>
      <c r="AL36" s="99">
        <f>COUNTIF('6 Obecność na treningu'!AG25:AH25,("=T"))+COUNTIF('6 Obecność na treningu'!AG25:AH25,("=C"))+COUNTIF('6 Obecność na treningu'!AG25:AH25,("=K"))</f>
        <v>0</v>
      </c>
      <c r="AN36" s="99">
        <f>COUNTIF('6 Obecność na treningu'!AI25:AJ25,("=T"))+COUNTIF('6 Obecność na treningu'!AI25:AJ25,("=C"))+COUNTIF('6 Obecność na treningu'!AI25:AJ25,("=K"))</f>
        <v>0</v>
      </c>
      <c r="AP36" s="99">
        <f>COUNTIF('6 Obecność na treningu'!AK25:AL25,("=T"))+COUNTIF('6 Obecność na treningu'!AK25:AL25,("=C"))+COUNTIF('6 Obecność na treningu'!AK25:AL25,("=K"))</f>
        <v>0</v>
      </c>
      <c r="AR36" s="99">
        <f>COUNTIF('6 Obecność na treningu'!AM25:AN25,("=T"))+COUNTIF('6 Obecność na treningu'!AM25:AN25,("=C"))+COUNTIF('6 Obecność na treningu'!AM25:AN25,("=K"))</f>
        <v>0</v>
      </c>
      <c r="AT36" s="99">
        <f>COUNTIF('6 Obecność na treningu'!AO25:AP25,("=T"))+COUNTIF('6 Obecność na treningu'!AO25:AP25,("=C"))+COUNTIF('6 Obecność na treningu'!AO25:AP25,("=K"))</f>
        <v>0</v>
      </c>
      <c r="AV36" s="99">
        <f>COUNTIF('6 Obecność na treningu'!AQ25:AR25,("=T"))+COUNTIF('6 Obecność na treningu'!AQ25:AR25,("=C"))+COUNTIF('6 Obecność na treningu'!AQ25:AR25,("=K"))</f>
        <v>0</v>
      </c>
      <c r="AX36" s="99">
        <f>COUNTIF('6 Obecność na treningu'!AS25:AT25,("=T"))+COUNTIF('6 Obecność na treningu'!AS25:AT25,("=C"))+COUNTIF('6 Obecność na treningu'!AS25:AT25,("=K"))</f>
        <v>0</v>
      </c>
      <c r="AZ36" s="99">
        <f>COUNTIF('6 Obecność na treningu'!AU25:AV25,("=T"))+COUNTIF('6 Obecność na treningu'!AU25:AV25,("=C"))+COUNTIF('6 Obecność na treningu'!AU25:AV25,("=K"))</f>
        <v>0</v>
      </c>
      <c r="BB36" s="99">
        <f>COUNTIF('6 Obecność na treningu'!AW25:AX25,("=T"))+COUNTIF('6 Obecność na treningu'!AW25:AX25,("=C"))+COUNTIF('6 Obecność na treningu'!AW25:AX25,("=K"))</f>
        <v>0</v>
      </c>
      <c r="BD36" s="322">
        <f>COUNTIF('6 Obecność na treningu'!AY25:AZ25,("=T"))+COUNTIF('6 Obecność na treningu'!AY25:AZ25,("=C"))+COUNTIF('6 Obecność na treningu'!AY25:AZ25,("=K"))</f>
        <v>0</v>
      </c>
      <c r="BF36" s="99">
        <f>IF(L36&lt;&gt;0,1,0)</f>
        <v>0</v>
      </c>
      <c r="BH36" s="99">
        <f>IF(N36&lt;&gt;0,1,0)</f>
        <v>0</v>
      </c>
      <c r="BJ36" s="99">
        <f>IF(P36&lt;&gt;0,1,0)</f>
        <v>0</v>
      </c>
      <c r="BL36" s="99">
        <f>IF(R36&lt;&gt;0,1,0)</f>
        <v>0</v>
      </c>
      <c r="BN36" s="99">
        <f>IF(T36&lt;&gt;0,1,0)</f>
        <v>0</v>
      </c>
      <c r="BP36" s="99">
        <f>IF(V36&lt;&gt;0,1,0)</f>
        <v>0</v>
      </c>
      <c r="BR36" s="99">
        <f>IF(X36&lt;&gt;0,1,0)</f>
        <v>0</v>
      </c>
      <c r="BT36" s="99">
        <f>IF(Z36&lt;&gt;0,1,0)</f>
        <v>0</v>
      </c>
      <c r="BV36" s="99">
        <f>IF(AB36&lt;&gt;0,1,0)</f>
        <v>0</v>
      </c>
      <c r="BX36" s="99">
        <f>IF(AD36&lt;&gt;0,1,0)</f>
        <v>0</v>
      </c>
      <c r="BZ36" s="99">
        <f>IF(AF36&lt;&gt;0,1,0)</f>
        <v>0</v>
      </c>
      <c r="CB36" s="99">
        <f>IF(AH36&lt;&gt;0,1,0)</f>
        <v>0</v>
      </c>
      <c r="CD36" s="99">
        <f>IF(AJ36&lt;&gt;0,1,0)</f>
        <v>0</v>
      </c>
      <c r="CF36" s="99">
        <f>IF(AL36&lt;&gt;0,1,0)</f>
        <v>0</v>
      </c>
      <c r="CH36" s="99">
        <f>IF(AN36&lt;&gt;0,1,0)</f>
        <v>0</v>
      </c>
      <c r="CJ36" s="99">
        <f>IF(AP36&lt;&gt;0,1,0)</f>
        <v>0</v>
      </c>
      <c r="CL36" s="99">
        <f>IF(AR36&lt;&gt;0,1,0)</f>
        <v>0</v>
      </c>
      <c r="CN36" s="99">
        <f>IF(AT36&lt;&gt;0,1,0)</f>
        <v>0</v>
      </c>
      <c r="CP36" s="99">
        <f>IF(AV36&lt;&gt;0,1,0)</f>
        <v>0</v>
      </c>
      <c r="CR36" s="99">
        <f>IF(AX36&lt;&gt;0,1,0)</f>
        <v>0</v>
      </c>
      <c r="CT36" s="99">
        <f>IF(AZ36&lt;&gt;0,1,0)</f>
        <v>0</v>
      </c>
      <c r="CV36" s="99">
        <f>IF(BB36&lt;&gt;0,1,0)</f>
        <v>0</v>
      </c>
      <c r="CX36" s="99">
        <f>IF(BD36&lt;&gt;0,1,0)</f>
        <v>0</v>
      </c>
    </row>
    <row r="37" spans="2:102" ht="24.75" customHeight="1">
      <c r="B37" s="329" t="s">
        <v>271</v>
      </c>
      <c r="C37" s="330"/>
      <c r="D37" s="332">
        <f>IF('6 Obecność na treningu'!B26="","",'6 Obecność na treningu'!B26)</f>
      </c>
      <c r="E37" s="332">
        <f>IF('6 Obecność na treningu'!C26="","",'6 Obecność na treningu'!C26)</f>
      </c>
      <c r="F37" s="333">
        <f>IF('6 Obecność na treningu'!D26="","",'6 Obecność na treningu'!D26)</f>
      </c>
      <c r="G37" s="334">
        <f>IF(SUM(BF37:CX37)=0,"",SUM(BF37:CX37))</f>
      </c>
      <c r="H37" s="293" t="s">
        <v>257</v>
      </c>
      <c r="I37" s="293"/>
      <c r="L37" s="99">
        <f>COUNTIF('6 Obecność na treningu'!G26:H26,("=T"))+COUNTIF('6 Obecność na treningu'!G26:H26,("=C"))+COUNTIF('6 Obecność na treningu'!G26:H26,("=K"))</f>
        <v>0</v>
      </c>
      <c r="N37" s="99">
        <f>COUNTIF('6 Obecność na treningu'!I26:J26,("=T"))+COUNTIF('6 Obecność na treningu'!I26:J26,("=C"))+COUNTIF('6 Obecność na treningu'!I26:J26,("=K"))</f>
        <v>0</v>
      </c>
      <c r="P37" s="99">
        <f>COUNTIF('6 Obecność na treningu'!K26:L26,("=T"))+COUNTIF('6 Obecność na treningu'!K26:L26,("=C"))+COUNTIF('6 Obecność na treningu'!K26:L26,("=K"))</f>
        <v>0</v>
      </c>
      <c r="R37" s="99">
        <f>COUNTIF('6 Obecność na treningu'!M26:N26,("=T"))+COUNTIF('6 Obecność na treningu'!M26:N26,("=C"))+COUNTIF('6 Obecność na treningu'!M26:N26,("=K"))</f>
        <v>0</v>
      </c>
      <c r="T37" s="99">
        <f>COUNTIF('6 Obecność na treningu'!O26:P26,("=T"))+COUNTIF('6 Obecność na treningu'!O26:P26,("=C"))+COUNTIF('6 Obecność na treningu'!O26:P26,("=K"))</f>
        <v>0</v>
      </c>
      <c r="V37" s="99">
        <f>COUNTIF('6 Obecność na treningu'!Q26:R26,("=T"))+COUNTIF('6 Obecność na treningu'!Q26:R26,("=C"))+COUNTIF('6 Obecność na treningu'!Q26:R26,("=K"))</f>
        <v>0</v>
      </c>
      <c r="X37" s="99">
        <f>COUNTIF('6 Obecność na treningu'!S26:T26,("=T"))+COUNTIF('6 Obecność na treningu'!S26:T26,("=C"))+COUNTIF('6 Obecność na treningu'!S26:T26,("=K"))</f>
        <v>0</v>
      </c>
      <c r="Z37" s="99">
        <f>COUNTIF('6 Obecność na treningu'!U26:V26,("=T"))+COUNTIF('6 Obecność na treningu'!U26:V26,("=C"))+COUNTIF('6 Obecność na treningu'!U26:V26,("=K"))</f>
        <v>0</v>
      </c>
      <c r="AB37" s="99">
        <f>COUNTIF('6 Obecność na treningu'!W26:X26,("=T"))+COUNTIF('6 Obecność na treningu'!W26:X26,("=C"))+COUNTIF('6 Obecność na treningu'!W26:X26,("=K"))</f>
        <v>0</v>
      </c>
      <c r="AD37" s="99">
        <f>COUNTIF('6 Obecność na treningu'!Y26:Z26,("=T"))+COUNTIF('6 Obecność na treningu'!Y26:Z26,("=C"))+COUNTIF('6 Obecność na treningu'!Y26:Z26,("=K"))</f>
        <v>0</v>
      </c>
      <c r="AF37" s="99">
        <f>COUNTIF('6 Obecność na treningu'!AA26:AB26,("=T"))+COUNTIF('6 Obecność na treningu'!AA26:AB26,("=C"))+COUNTIF('6 Obecność na treningu'!AA26:AB26,("=K"))</f>
        <v>0</v>
      </c>
      <c r="AH37" s="99">
        <f>COUNTIF('6 Obecność na treningu'!AC26:AD26,("=T"))+COUNTIF('6 Obecność na treningu'!AC26:AD26,("=C"))+COUNTIF('6 Obecność na treningu'!AC26:AD26,("=K"))</f>
        <v>0</v>
      </c>
      <c r="AJ37" s="99">
        <f>COUNTIF('6 Obecność na treningu'!AE26:AF26,("=T"))+COUNTIF('6 Obecność na treningu'!AE26:AF26,("=C"))+COUNTIF('6 Obecność na treningu'!AE26:AF26,("=K"))</f>
        <v>0</v>
      </c>
      <c r="AL37" s="99">
        <f>COUNTIF('6 Obecność na treningu'!AG26:AH26,("=T"))+COUNTIF('6 Obecność na treningu'!AG26:AH26,("=C"))+COUNTIF('6 Obecność na treningu'!AG26:AH26,("=K"))</f>
        <v>0</v>
      </c>
      <c r="AN37" s="99">
        <f>COUNTIF('6 Obecność na treningu'!AI26:AJ26,("=T"))+COUNTIF('6 Obecność na treningu'!AI26:AJ26,("=C"))+COUNTIF('6 Obecność na treningu'!AI26:AJ26,("=K"))</f>
        <v>0</v>
      </c>
      <c r="AP37" s="99">
        <f>COUNTIF('6 Obecność na treningu'!AK26:AL26,("=T"))+COUNTIF('6 Obecność na treningu'!AK26:AL26,("=C"))+COUNTIF('6 Obecność na treningu'!AK26:AL26,("=K"))</f>
        <v>0</v>
      </c>
      <c r="AR37" s="99">
        <f>COUNTIF('6 Obecność na treningu'!AM26:AN26,("=T"))+COUNTIF('6 Obecność na treningu'!AM26:AN26,("=C"))+COUNTIF('6 Obecność na treningu'!AM26:AN26,("=K"))</f>
        <v>0</v>
      </c>
      <c r="AT37" s="99">
        <f>COUNTIF('6 Obecność na treningu'!AO26:AP26,("=T"))+COUNTIF('6 Obecność na treningu'!AO26:AP26,("=C"))+COUNTIF('6 Obecność na treningu'!AO26:AP26,("=K"))</f>
        <v>0</v>
      </c>
      <c r="AV37" s="99">
        <f>COUNTIF('6 Obecność na treningu'!AQ26:AR26,("=T"))+COUNTIF('6 Obecność na treningu'!AQ26:AR26,("=C"))+COUNTIF('6 Obecność na treningu'!AQ26:AR26,("=K"))</f>
        <v>0</v>
      </c>
      <c r="AX37" s="99">
        <f>COUNTIF('6 Obecność na treningu'!AS26:AT26,("=T"))+COUNTIF('6 Obecność na treningu'!AS26:AT26,("=C"))+COUNTIF('6 Obecność na treningu'!AS26:AT26,("=K"))</f>
        <v>0</v>
      </c>
      <c r="AZ37" s="99">
        <f>COUNTIF('6 Obecność na treningu'!AU26:AV26,("=T"))+COUNTIF('6 Obecność na treningu'!AU26:AV26,("=C"))+COUNTIF('6 Obecność na treningu'!AU26:AV26,("=K"))</f>
        <v>0</v>
      </c>
      <c r="BB37" s="99">
        <f>COUNTIF('6 Obecność na treningu'!AW26:AX26,("=T"))+COUNTIF('6 Obecność na treningu'!AW26:AX26,("=C"))+COUNTIF('6 Obecność na treningu'!AW26:AX26,("=K"))</f>
        <v>0</v>
      </c>
      <c r="BD37" s="322">
        <f>COUNTIF('6 Obecność na treningu'!AY26:AZ26,("=T"))+COUNTIF('6 Obecność na treningu'!AY26:AZ26,("=C"))+COUNTIF('6 Obecność na treningu'!AY26:AZ26,("=K"))</f>
        <v>0</v>
      </c>
      <c r="BF37" s="99">
        <f>IF(L37&lt;&gt;0,1,0)</f>
        <v>0</v>
      </c>
      <c r="BH37" s="99">
        <f>IF(N37&lt;&gt;0,1,0)</f>
        <v>0</v>
      </c>
      <c r="BJ37" s="99">
        <f>IF(P37&lt;&gt;0,1,0)</f>
        <v>0</v>
      </c>
      <c r="BL37" s="99">
        <f>IF(R37&lt;&gt;0,1,0)</f>
        <v>0</v>
      </c>
      <c r="BN37" s="99">
        <f>IF(T37&lt;&gt;0,1,0)</f>
        <v>0</v>
      </c>
      <c r="BP37" s="99">
        <f>IF(V37&lt;&gt;0,1,0)</f>
        <v>0</v>
      </c>
      <c r="BR37" s="99">
        <f>IF(X37&lt;&gt;0,1,0)</f>
        <v>0</v>
      </c>
      <c r="BT37" s="99">
        <f>IF(Z37&lt;&gt;0,1,0)</f>
        <v>0</v>
      </c>
      <c r="BV37" s="99">
        <f>IF(AB37&lt;&gt;0,1,0)</f>
        <v>0</v>
      </c>
      <c r="BX37" s="99">
        <f>IF(AD37&lt;&gt;0,1,0)</f>
        <v>0</v>
      </c>
      <c r="BZ37" s="99">
        <f>IF(AF37&lt;&gt;0,1,0)</f>
        <v>0</v>
      </c>
      <c r="CB37" s="99">
        <f>IF(AH37&lt;&gt;0,1,0)</f>
        <v>0</v>
      </c>
      <c r="CD37" s="99">
        <f>IF(AJ37&lt;&gt;0,1,0)</f>
        <v>0</v>
      </c>
      <c r="CF37" s="99">
        <f>IF(AL37&lt;&gt;0,1,0)</f>
        <v>0</v>
      </c>
      <c r="CH37" s="99">
        <f>IF(AN37&lt;&gt;0,1,0)</f>
        <v>0</v>
      </c>
      <c r="CJ37" s="99">
        <f>IF(AP37&lt;&gt;0,1,0)</f>
        <v>0</v>
      </c>
      <c r="CL37" s="99">
        <f>IF(AR37&lt;&gt;0,1,0)</f>
        <v>0</v>
      </c>
      <c r="CN37" s="99">
        <f>IF(AT37&lt;&gt;0,1,0)</f>
        <v>0</v>
      </c>
      <c r="CP37" s="99">
        <f>IF(AV37&lt;&gt;0,1,0)</f>
        <v>0</v>
      </c>
      <c r="CR37" s="99">
        <f>IF(AX37&lt;&gt;0,1,0)</f>
        <v>0</v>
      </c>
      <c r="CT37" s="99">
        <f>IF(AZ37&lt;&gt;0,1,0)</f>
        <v>0</v>
      </c>
      <c r="CV37" s="99">
        <f>IF(BB37&lt;&gt;0,1,0)</f>
        <v>0</v>
      </c>
      <c r="CX37" s="99">
        <f>IF(BD37&lt;&gt;0,1,0)</f>
        <v>0</v>
      </c>
    </row>
    <row r="38" spans="2:102" ht="24.75" customHeight="1">
      <c r="B38" s="329" t="s">
        <v>272</v>
      </c>
      <c r="C38" s="330"/>
      <c r="D38" s="332">
        <f>IF('6 Obecność na treningu'!B27="","",'6 Obecność na treningu'!B27)</f>
      </c>
      <c r="E38" s="332">
        <f>IF('6 Obecność na treningu'!C27="","",'6 Obecność na treningu'!C27)</f>
      </c>
      <c r="F38" s="333">
        <f>IF('6 Obecność na treningu'!D27="","",'6 Obecność na treningu'!D27)</f>
      </c>
      <c r="G38" s="334">
        <f>IF(SUM(BF38:CX38)=0,"",SUM(BF38:CX38))</f>
      </c>
      <c r="H38" s="293" t="s">
        <v>257</v>
      </c>
      <c r="I38" s="293"/>
      <c r="L38" s="99">
        <f>COUNTIF('6 Obecność na treningu'!G27:H27,("=T"))+COUNTIF('6 Obecność na treningu'!G27:H27,("=C"))+COUNTIF('6 Obecność na treningu'!G27:H27,("=K"))</f>
        <v>0</v>
      </c>
      <c r="N38" s="99">
        <f>COUNTIF('6 Obecność na treningu'!I27:J27,("=T"))+COUNTIF('6 Obecność na treningu'!I27:J27,("=C"))+COUNTIF('6 Obecność na treningu'!I27:J27,("=K"))</f>
        <v>0</v>
      </c>
      <c r="P38" s="99">
        <f>COUNTIF('6 Obecność na treningu'!K27:L27,("=T"))+COUNTIF('6 Obecność na treningu'!K27:L27,("=C"))+COUNTIF('6 Obecność na treningu'!K27:L27,("=K"))</f>
        <v>0</v>
      </c>
      <c r="R38" s="99">
        <f>COUNTIF('6 Obecność na treningu'!M27:N27,("=T"))+COUNTIF('6 Obecność na treningu'!M27:N27,("=C"))+COUNTIF('6 Obecność na treningu'!M27:N27,("=K"))</f>
        <v>0</v>
      </c>
      <c r="T38" s="99">
        <f>COUNTIF('6 Obecność na treningu'!O27:P27,("=T"))+COUNTIF('6 Obecność na treningu'!O27:P27,("=C"))+COUNTIF('6 Obecność na treningu'!O27:P27,("=K"))</f>
        <v>0</v>
      </c>
      <c r="V38" s="99">
        <f>COUNTIF('6 Obecność na treningu'!Q27:R27,("=T"))+COUNTIF('6 Obecność na treningu'!Q27:R27,("=C"))+COUNTIF('6 Obecność na treningu'!Q27:R27,("=K"))</f>
        <v>0</v>
      </c>
      <c r="X38" s="99">
        <f>COUNTIF('6 Obecność na treningu'!S27:T27,("=T"))+COUNTIF('6 Obecność na treningu'!S27:T27,("=C"))+COUNTIF('6 Obecność na treningu'!S27:T27,("=K"))</f>
        <v>0</v>
      </c>
      <c r="Z38" s="99">
        <f>COUNTIF('6 Obecność na treningu'!U27:V27,("=T"))+COUNTIF('6 Obecność na treningu'!U27:V27,("=C"))+COUNTIF('6 Obecność na treningu'!U27:V27,("=K"))</f>
        <v>0</v>
      </c>
      <c r="AB38" s="99">
        <f>COUNTIF('6 Obecność na treningu'!W27:X27,("=T"))+COUNTIF('6 Obecność na treningu'!W27:X27,("=C"))+COUNTIF('6 Obecność na treningu'!W27:X27,("=K"))</f>
        <v>0</v>
      </c>
      <c r="AD38" s="99">
        <f>COUNTIF('6 Obecność na treningu'!Y27:Z27,("=T"))+COUNTIF('6 Obecność na treningu'!Y27:Z27,("=C"))+COUNTIF('6 Obecność na treningu'!Y27:Z27,("=K"))</f>
        <v>0</v>
      </c>
      <c r="AF38" s="99">
        <f>COUNTIF('6 Obecność na treningu'!AA27:AB27,("=T"))+COUNTIF('6 Obecność na treningu'!AA27:AB27,("=C"))+COUNTIF('6 Obecność na treningu'!AA27:AB27,("=K"))</f>
        <v>0</v>
      </c>
      <c r="AH38" s="99">
        <f>COUNTIF('6 Obecność na treningu'!AC27:AD27,("=T"))+COUNTIF('6 Obecność na treningu'!AC27:AD27,("=C"))+COUNTIF('6 Obecność na treningu'!AC27:AD27,("=K"))</f>
        <v>0</v>
      </c>
      <c r="AJ38" s="99">
        <f>COUNTIF('6 Obecność na treningu'!AE27:AF27,("=T"))+COUNTIF('6 Obecność na treningu'!AE27:AF27,("=C"))+COUNTIF('6 Obecność na treningu'!AE27:AF27,("=K"))</f>
        <v>0</v>
      </c>
      <c r="AL38" s="99">
        <f>COUNTIF('6 Obecność na treningu'!AG27:AH27,("=T"))+COUNTIF('6 Obecność na treningu'!AG27:AH27,("=C"))+COUNTIF('6 Obecność na treningu'!AG27:AH27,("=K"))</f>
        <v>0</v>
      </c>
      <c r="AN38" s="99">
        <f>COUNTIF('6 Obecność na treningu'!AI27:AJ27,("=T"))+COUNTIF('6 Obecność na treningu'!AI27:AJ27,("=C"))+COUNTIF('6 Obecność na treningu'!AI27:AJ27,("=K"))</f>
        <v>0</v>
      </c>
      <c r="AP38" s="99">
        <f>COUNTIF('6 Obecność na treningu'!AK27:AL27,("=T"))+COUNTIF('6 Obecność na treningu'!AK27:AL27,("=C"))+COUNTIF('6 Obecność na treningu'!AK27:AL27,("=K"))</f>
        <v>0</v>
      </c>
      <c r="AR38" s="99">
        <f>COUNTIF('6 Obecność na treningu'!AM27:AN27,("=T"))+COUNTIF('6 Obecność na treningu'!AM27:AN27,("=C"))+COUNTIF('6 Obecność na treningu'!AM27:AN27,("=K"))</f>
        <v>0</v>
      </c>
      <c r="AT38" s="99">
        <f>COUNTIF('6 Obecność na treningu'!AO27:AP27,("=T"))+COUNTIF('6 Obecność na treningu'!AO27:AP27,("=C"))+COUNTIF('6 Obecność na treningu'!AO27:AP27,("=K"))</f>
        <v>0</v>
      </c>
      <c r="AV38" s="99">
        <f>COUNTIF('6 Obecność na treningu'!AQ27:AR27,("=T"))+COUNTIF('6 Obecność na treningu'!AQ27:AR27,("=C"))+COUNTIF('6 Obecność na treningu'!AQ27:AR27,("=K"))</f>
        <v>0</v>
      </c>
      <c r="AX38" s="99">
        <f>COUNTIF('6 Obecność na treningu'!AS27:AT27,("=T"))+COUNTIF('6 Obecność na treningu'!AS27:AT27,("=C"))+COUNTIF('6 Obecność na treningu'!AS27:AT27,("=K"))</f>
        <v>0</v>
      </c>
      <c r="AZ38" s="99">
        <f>COUNTIF('6 Obecność na treningu'!AU27:AV27,("=T"))+COUNTIF('6 Obecność na treningu'!AU27:AV27,("=C"))+COUNTIF('6 Obecność na treningu'!AU27:AV27,("=K"))</f>
        <v>0</v>
      </c>
      <c r="BB38" s="99">
        <f>COUNTIF('6 Obecność na treningu'!AW27:AX27,("=T"))+COUNTIF('6 Obecność na treningu'!AW27:AX27,("=C"))+COUNTIF('6 Obecność na treningu'!AW27:AX27,("=K"))</f>
        <v>0</v>
      </c>
      <c r="BD38" s="322">
        <f>COUNTIF('6 Obecność na treningu'!AY27:AZ27,("=T"))+COUNTIF('6 Obecność na treningu'!AY27:AZ27,("=C"))+COUNTIF('6 Obecność na treningu'!AY27:AZ27,("=K"))</f>
        <v>0</v>
      </c>
      <c r="BF38" s="99">
        <f>IF(L38&lt;&gt;0,1,0)</f>
        <v>0</v>
      </c>
      <c r="BH38" s="99">
        <f>IF(N38&lt;&gt;0,1,0)</f>
        <v>0</v>
      </c>
      <c r="BJ38" s="99">
        <f>IF(P38&lt;&gt;0,1,0)</f>
        <v>0</v>
      </c>
      <c r="BL38" s="99">
        <f>IF(R38&lt;&gt;0,1,0)</f>
        <v>0</v>
      </c>
      <c r="BN38" s="99">
        <f>IF(T38&lt;&gt;0,1,0)</f>
        <v>0</v>
      </c>
      <c r="BP38" s="99">
        <f>IF(V38&lt;&gt;0,1,0)</f>
        <v>0</v>
      </c>
      <c r="BR38" s="99">
        <f>IF(X38&lt;&gt;0,1,0)</f>
        <v>0</v>
      </c>
      <c r="BT38" s="99">
        <f>IF(Z38&lt;&gt;0,1,0)</f>
        <v>0</v>
      </c>
      <c r="BV38" s="99">
        <f>IF(AB38&lt;&gt;0,1,0)</f>
        <v>0</v>
      </c>
      <c r="BX38" s="99">
        <f>IF(AD38&lt;&gt;0,1,0)</f>
        <v>0</v>
      </c>
      <c r="BZ38" s="99">
        <f>IF(AF38&lt;&gt;0,1,0)</f>
        <v>0</v>
      </c>
      <c r="CB38" s="99">
        <f>IF(AH38&lt;&gt;0,1,0)</f>
        <v>0</v>
      </c>
      <c r="CD38" s="99">
        <f>IF(AJ38&lt;&gt;0,1,0)</f>
        <v>0</v>
      </c>
      <c r="CF38" s="99">
        <f>IF(AL38&lt;&gt;0,1,0)</f>
        <v>0</v>
      </c>
      <c r="CH38" s="99">
        <f>IF(AN38&lt;&gt;0,1,0)</f>
        <v>0</v>
      </c>
      <c r="CJ38" s="99">
        <f>IF(AP38&lt;&gt;0,1,0)</f>
        <v>0</v>
      </c>
      <c r="CL38" s="99">
        <f>IF(AR38&lt;&gt;0,1,0)</f>
        <v>0</v>
      </c>
      <c r="CN38" s="99">
        <f>IF(AT38&lt;&gt;0,1,0)</f>
        <v>0</v>
      </c>
      <c r="CP38" s="99">
        <f>IF(AV38&lt;&gt;0,1,0)</f>
        <v>0</v>
      </c>
      <c r="CR38" s="99">
        <f>IF(AX38&lt;&gt;0,1,0)</f>
        <v>0</v>
      </c>
      <c r="CT38" s="99">
        <f>IF(AZ38&lt;&gt;0,1,0)</f>
        <v>0</v>
      </c>
      <c r="CV38" s="99">
        <f>IF(BB38&lt;&gt;0,1,0)</f>
        <v>0</v>
      </c>
      <c r="CX38" s="99">
        <f>IF(BD38&lt;&gt;0,1,0)</f>
        <v>0</v>
      </c>
    </row>
    <row r="39" spans="2:102" ht="24.75" customHeight="1">
      <c r="B39" s="329" t="s">
        <v>273</v>
      </c>
      <c r="C39" s="330"/>
      <c r="D39" s="332">
        <f>IF('6 Obecność na treningu'!B28="","",'6 Obecność na treningu'!B28)</f>
      </c>
      <c r="E39" s="332">
        <f>IF('6 Obecność na treningu'!C28="","",'6 Obecność na treningu'!C28)</f>
      </c>
      <c r="F39" s="333">
        <f>IF('6 Obecność na treningu'!D28="","",'6 Obecność na treningu'!D28)</f>
      </c>
      <c r="G39" s="334">
        <f>IF(SUM(BF39:CX39)=0,"",SUM(BF39:CX39))</f>
      </c>
      <c r="H39" s="293" t="s">
        <v>257</v>
      </c>
      <c r="I39" s="293"/>
      <c r="L39" s="99">
        <f>COUNTIF('6 Obecność na treningu'!G28:H28,("=T"))+COUNTIF('6 Obecność na treningu'!G28:H28,("=C"))+COUNTIF('6 Obecność na treningu'!G28:H28,("=K"))</f>
        <v>0</v>
      </c>
      <c r="N39" s="99">
        <f>COUNTIF('6 Obecność na treningu'!I28:J28,("=T"))+COUNTIF('6 Obecność na treningu'!I28:J28,("=C"))+COUNTIF('6 Obecność na treningu'!I28:J28,("=K"))</f>
        <v>0</v>
      </c>
      <c r="P39" s="99">
        <f>COUNTIF('6 Obecność na treningu'!K28:L28,("=T"))+COUNTIF('6 Obecność na treningu'!K28:L28,("=C"))+COUNTIF('6 Obecność na treningu'!K28:L28,("=K"))</f>
        <v>0</v>
      </c>
      <c r="R39" s="99">
        <f>COUNTIF('6 Obecność na treningu'!M28:N28,("=T"))+COUNTIF('6 Obecność na treningu'!M28:N28,("=C"))+COUNTIF('6 Obecność na treningu'!M28:N28,("=K"))</f>
        <v>0</v>
      </c>
      <c r="T39" s="99">
        <f>COUNTIF('6 Obecność na treningu'!O28:P28,("=T"))+COUNTIF('6 Obecność na treningu'!O28:P28,("=C"))+COUNTIF('6 Obecność na treningu'!O28:P28,("=K"))</f>
        <v>0</v>
      </c>
      <c r="V39" s="99">
        <f>COUNTIF('6 Obecność na treningu'!Q28:R28,("=T"))+COUNTIF('6 Obecność na treningu'!Q28:R28,("=C"))+COUNTIF('6 Obecność na treningu'!Q28:R28,("=K"))</f>
        <v>0</v>
      </c>
      <c r="X39" s="99">
        <f>COUNTIF('6 Obecność na treningu'!S28:T28,("=T"))+COUNTIF('6 Obecność na treningu'!S28:T28,("=C"))+COUNTIF('6 Obecność na treningu'!S28:T28,("=K"))</f>
        <v>0</v>
      </c>
      <c r="Z39" s="99">
        <f>COUNTIF('6 Obecność na treningu'!U28:V28,("=T"))+COUNTIF('6 Obecność na treningu'!U28:V28,("=C"))+COUNTIF('6 Obecność na treningu'!U28:V28,("=K"))</f>
        <v>0</v>
      </c>
      <c r="AB39" s="99">
        <f>COUNTIF('6 Obecność na treningu'!W28:X28,("=T"))+COUNTIF('6 Obecność na treningu'!W28:X28,("=C"))+COUNTIF('6 Obecność na treningu'!W28:X28,("=K"))</f>
        <v>0</v>
      </c>
      <c r="AD39" s="99">
        <f>COUNTIF('6 Obecność na treningu'!Y28:Z28,("=T"))+COUNTIF('6 Obecność na treningu'!Y28:Z28,("=C"))+COUNTIF('6 Obecność na treningu'!Y28:Z28,("=K"))</f>
        <v>0</v>
      </c>
      <c r="AF39" s="99">
        <f>COUNTIF('6 Obecność na treningu'!AA28:AB28,("=T"))+COUNTIF('6 Obecność na treningu'!AA28:AB28,("=C"))+COUNTIF('6 Obecność na treningu'!AA28:AB28,("=K"))</f>
        <v>0</v>
      </c>
      <c r="AH39" s="99">
        <f>COUNTIF('6 Obecność na treningu'!AC28:AD28,("=T"))+COUNTIF('6 Obecność na treningu'!AC28:AD28,("=C"))+COUNTIF('6 Obecność na treningu'!AC28:AD28,("=K"))</f>
        <v>0</v>
      </c>
      <c r="AJ39" s="99">
        <f>COUNTIF('6 Obecność na treningu'!AE28:AF28,("=T"))+COUNTIF('6 Obecność na treningu'!AE28:AF28,("=C"))+COUNTIF('6 Obecność na treningu'!AE28:AF28,("=K"))</f>
        <v>0</v>
      </c>
      <c r="AL39" s="99">
        <f>COUNTIF('6 Obecność na treningu'!AG28:AH28,("=T"))+COUNTIF('6 Obecność na treningu'!AG28:AH28,("=C"))+COUNTIF('6 Obecność na treningu'!AG28:AH28,("=K"))</f>
        <v>0</v>
      </c>
      <c r="AN39" s="99">
        <f>COUNTIF('6 Obecność na treningu'!AI28:AJ28,("=T"))+COUNTIF('6 Obecność na treningu'!AI28:AJ28,("=C"))+COUNTIF('6 Obecność na treningu'!AI28:AJ28,("=K"))</f>
        <v>0</v>
      </c>
      <c r="AP39" s="99">
        <f>COUNTIF('6 Obecność na treningu'!AK28:AL28,("=T"))+COUNTIF('6 Obecność na treningu'!AK28:AL28,("=C"))+COUNTIF('6 Obecność na treningu'!AK28:AL28,("=K"))</f>
        <v>0</v>
      </c>
      <c r="AR39" s="99">
        <f>COUNTIF('6 Obecność na treningu'!AM28:AN28,("=T"))+COUNTIF('6 Obecność na treningu'!AM28:AN28,("=C"))+COUNTIF('6 Obecność na treningu'!AM28:AN28,("=K"))</f>
        <v>0</v>
      </c>
      <c r="AT39" s="99">
        <f>COUNTIF('6 Obecność na treningu'!AO28:AP28,("=T"))+COUNTIF('6 Obecność na treningu'!AO28:AP28,("=C"))+COUNTIF('6 Obecność na treningu'!AO28:AP28,("=K"))</f>
        <v>0</v>
      </c>
      <c r="AV39" s="99">
        <f>COUNTIF('6 Obecność na treningu'!AQ28:AR28,("=T"))+COUNTIF('6 Obecność na treningu'!AQ28:AR28,("=C"))+COUNTIF('6 Obecność na treningu'!AQ28:AR28,("=K"))</f>
        <v>0</v>
      </c>
      <c r="AX39" s="99">
        <f>COUNTIF('6 Obecność na treningu'!AS28:AT28,("=T"))+COUNTIF('6 Obecność na treningu'!AS28:AT28,("=C"))+COUNTIF('6 Obecność na treningu'!AS28:AT28,("=K"))</f>
        <v>0</v>
      </c>
      <c r="AZ39" s="99">
        <f>COUNTIF('6 Obecność na treningu'!AU28:AV28,("=T"))+COUNTIF('6 Obecność na treningu'!AU28:AV28,("=C"))+COUNTIF('6 Obecność na treningu'!AU28:AV28,("=K"))</f>
        <v>0</v>
      </c>
      <c r="BB39" s="99">
        <f>COUNTIF('6 Obecność na treningu'!AW28:AX28,("=T"))+COUNTIF('6 Obecność na treningu'!AW28:AX28,("=C"))+COUNTIF('6 Obecność na treningu'!AW28:AX28,("=K"))</f>
        <v>0</v>
      </c>
      <c r="BD39" s="322">
        <f>COUNTIF('6 Obecność na treningu'!AY28:AZ28,("=T"))+COUNTIF('6 Obecność na treningu'!AY28:AZ28,("=C"))+COUNTIF('6 Obecność na treningu'!AY28:AZ28,("=K"))</f>
        <v>0</v>
      </c>
      <c r="BF39" s="99">
        <f>IF(L39&lt;&gt;0,1,0)</f>
        <v>0</v>
      </c>
      <c r="BH39" s="99">
        <f>IF(N39&lt;&gt;0,1,0)</f>
        <v>0</v>
      </c>
      <c r="BJ39" s="99">
        <f>IF(P39&lt;&gt;0,1,0)</f>
        <v>0</v>
      </c>
      <c r="BL39" s="99">
        <f>IF(R39&lt;&gt;0,1,0)</f>
        <v>0</v>
      </c>
      <c r="BN39" s="99">
        <f>IF(T39&lt;&gt;0,1,0)</f>
        <v>0</v>
      </c>
      <c r="BP39" s="99">
        <f>IF(V39&lt;&gt;0,1,0)</f>
        <v>0</v>
      </c>
      <c r="BR39" s="99">
        <f>IF(X39&lt;&gt;0,1,0)</f>
        <v>0</v>
      </c>
      <c r="BT39" s="99">
        <f>IF(Z39&lt;&gt;0,1,0)</f>
        <v>0</v>
      </c>
      <c r="BV39" s="99">
        <f>IF(AB39&lt;&gt;0,1,0)</f>
        <v>0</v>
      </c>
      <c r="BX39" s="99">
        <f>IF(AD39&lt;&gt;0,1,0)</f>
        <v>0</v>
      </c>
      <c r="BZ39" s="99">
        <f>IF(AF39&lt;&gt;0,1,0)</f>
        <v>0</v>
      </c>
      <c r="CB39" s="99">
        <f>IF(AH39&lt;&gt;0,1,0)</f>
        <v>0</v>
      </c>
      <c r="CD39" s="99">
        <f>IF(AJ39&lt;&gt;0,1,0)</f>
        <v>0</v>
      </c>
      <c r="CF39" s="99">
        <f>IF(AL39&lt;&gt;0,1,0)</f>
        <v>0</v>
      </c>
      <c r="CH39" s="99">
        <f>IF(AN39&lt;&gt;0,1,0)</f>
        <v>0</v>
      </c>
      <c r="CJ39" s="99">
        <f>IF(AP39&lt;&gt;0,1,0)</f>
        <v>0</v>
      </c>
      <c r="CL39" s="99">
        <f>IF(AR39&lt;&gt;0,1,0)</f>
        <v>0</v>
      </c>
      <c r="CN39" s="99">
        <f>IF(AT39&lt;&gt;0,1,0)</f>
        <v>0</v>
      </c>
      <c r="CP39" s="99">
        <f>IF(AV39&lt;&gt;0,1,0)</f>
        <v>0</v>
      </c>
      <c r="CR39" s="99">
        <f>IF(AX39&lt;&gt;0,1,0)</f>
        <v>0</v>
      </c>
      <c r="CT39" s="99">
        <f>IF(AZ39&lt;&gt;0,1,0)</f>
        <v>0</v>
      </c>
      <c r="CV39" s="99">
        <f>IF(BB39&lt;&gt;0,1,0)</f>
        <v>0</v>
      </c>
      <c r="CX39" s="99">
        <f>IF(BD39&lt;&gt;0,1,0)</f>
        <v>0</v>
      </c>
    </row>
    <row r="40" spans="2:102" ht="24.75" customHeight="1">
      <c r="B40" s="329" t="s">
        <v>274</v>
      </c>
      <c r="C40" s="330"/>
      <c r="D40" s="332">
        <f>IF('6 Obecność na treningu'!B29="","",'6 Obecność na treningu'!B29)</f>
      </c>
      <c r="E40" s="332">
        <f>IF('6 Obecność na treningu'!C29="","",'6 Obecność na treningu'!C29)</f>
      </c>
      <c r="F40" s="333">
        <f>IF('6 Obecność na treningu'!D29="","",'6 Obecność na treningu'!D29)</f>
      </c>
      <c r="G40" s="334">
        <f>IF(SUM(BF40:CX40)=0,"",SUM(BF40:CX40))</f>
      </c>
      <c r="H40" s="293" t="s">
        <v>257</v>
      </c>
      <c r="I40" s="293"/>
      <c r="L40" s="99">
        <f>COUNTIF('6 Obecność na treningu'!G29:H29,("=T"))+COUNTIF('6 Obecność na treningu'!G29:H29,("=C"))+COUNTIF('6 Obecność na treningu'!G29:H29,("=K"))</f>
        <v>0</v>
      </c>
      <c r="N40" s="99">
        <f>COUNTIF('6 Obecność na treningu'!I29:J29,("=T"))+COUNTIF('6 Obecność na treningu'!I29:J29,("=C"))+COUNTIF('6 Obecność na treningu'!I29:J29,("=K"))</f>
        <v>0</v>
      </c>
      <c r="P40" s="99">
        <f>COUNTIF('6 Obecność na treningu'!K29:L29,("=T"))+COUNTIF('6 Obecność na treningu'!K29:L29,("=C"))+COUNTIF('6 Obecność na treningu'!K29:L29,("=K"))</f>
        <v>0</v>
      </c>
      <c r="R40" s="99">
        <f>COUNTIF('6 Obecność na treningu'!M29:N29,("=T"))+COUNTIF('6 Obecność na treningu'!M29:N29,("=C"))+COUNTIF('6 Obecność na treningu'!M29:N29,("=K"))</f>
        <v>0</v>
      </c>
      <c r="T40" s="99">
        <f>COUNTIF('6 Obecność na treningu'!O29:P29,("=T"))+COUNTIF('6 Obecność na treningu'!O29:P29,("=C"))+COUNTIF('6 Obecność na treningu'!O29:P29,("=K"))</f>
        <v>0</v>
      </c>
      <c r="V40" s="99">
        <f>COUNTIF('6 Obecność na treningu'!Q29:R29,("=T"))+COUNTIF('6 Obecność na treningu'!Q29:R29,("=C"))+COUNTIF('6 Obecność na treningu'!Q29:R29,("=K"))</f>
        <v>0</v>
      </c>
      <c r="X40" s="99">
        <f>COUNTIF('6 Obecność na treningu'!S29:T29,("=T"))+COUNTIF('6 Obecność na treningu'!S29:T29,("=C"))+COUNTIF('6 Obecność na treningu'!S29:T29,("=K"))</f>
        <v>0</v>
      </c>
      <c r="Z40" s="99">
        <f>COUNTIF('6 Obecność na treningu'!U29:V29,("=T"))+COUNTIF('6 Obecność na treningu'!U29:V29,("=C"))+COUNTIF('6 Obecność na treningu'!U29:V29,("=K"))</f>
        <v>0</v>
      </c>
      <c r="AB40" s="99">
        <f>COUNTIF('6 Obecność na treningu'!W29:X29,("=T"))+COUNTIF('6 Obecność na treningu'!W29:X29,("=C"))+COUNTIF('6 Obecność na treningu'!W29:X29,("=K"))</f>
        <v>0</v>
      </c>
      <c r="AD40" s="99">
        <f>COUNTIF('6 Obecność na treningu'!Y29:Z29,("=T"))+COUNTIF('6 Obecność na treningu'!Y29:Z29,("=C"))+COUNTIF('6 Obecność na treningu'!Y29:Z29,("=K"))</f>
        <v>0</v>
      </c>
      <c r="AF40" s="99">
        <f>COUNTIF('6 Obecność na treningu'!AA29:AB29,("=T"))+COUNTIF('6 Obecność na treningu'!AA29:AB29,("=C"))+COUNTIF('6 Obecność na treningu'!AA29:AB29,("=K"))</f>
        <v>0</v>
      </c>
      <c r="AH40" s="99">
        <f>COUNTIF('6 Obecność na treningu'!AC29:AD29,("=T"))+COUNTIF('6 Obecność na treningu'!AC29:AD29,("=C"))+COUNTIF('6 Obecność na treningu'!AC29:AD29,("=K"))</f>
        <v>0</v>
      </c>
      <c r="AJ40" s="99">
        <f>COUNTIF('6 Obecność na treningu'!AE29:AF29,("=T"))+COUNTIF('6 Obecność na treningu'!AE29:AF29,("=C"))+COUNTIF('6 Obecność na treningu'!AE29:AF29,("=K"))</f>
        <v>0</v>
      </c>
      <c r="AL40" s="99">
        <f>COUNTIF('6 Obecność na treningu'!AG29:AH29,("=T"))+COUNTIF('6 Obecność na treningu'!AG29:AH29,("=C"))+COUNTIF('6 Obecność na treningu'!AG29:AH29,("=K"))</f>
        <v>0</v>
      </c>
      <c r="AN40" s="99">
        <f>COUNTIF('6 Obecność na treningu'!AI29:AJ29,("=T"))+COUNTIF('6 Obecność na treningu'!AI29:AJ29,("=C"))+COUNTIF('6 Obecność na treningu'!AI29:AJ29,("=K"))</f>
        <v>0</v>
      </c>
      <c r="AP40" s="99">
        <f>COUNTIF('6 Obecność na treningu'!AK29:AL29,("=T"))+COUNTIF('6 Obecność na treningu'!AK29:AL29,("=C"))+COUNTIF('6 Obecność na treningu'!AK29:AL29,("=K"))</f>
        <v>0</v>
      </c>
      <c r="AR40" s="99">
        <f>COUNTIF('6 Obecność na treningu'!AM29:AN29,("=T"))+COUNTIF('6 Obecność na treningu'!AM29:AN29,("=C"))+COUNTIF('6 Obecność na treningu'!AM29:AN29,("=K"))</f>
        <v>0</v>
      </c>
      <c r="AT40" s="99">
        <f>COUNTIF('6 Obecność na treningu'!AO29:AP29,("=T"))+COUNTIF('6 Obecność na treningu'!AO29:AP29,("=C"))+COUNTIF('6 Obecność na treningu'!AO29:AP29,("=K"))</f>
        <v>0</v>
      </c>
      <c r="AV40" s="99">
        <f>COUNTIF('6 Obecność na treningu'!AQ29:AR29,("=T"))+COUNTIF('6 Obecność na treningu'!AQ29:AR29,("=C"))+COUNTIF('6 Obecność na treningu'!AQ29:AR29,("=K"))</f>
        <v>0</v>
      </c>
      <c r="AX40" s="99">
        <f>COUNTIF('6 Obecność na treningu'!AS29:AT29,("=T"))+COUNTIF('6 Obecność na treningu'!AS29:AT29,("=C"))+COUNTIF('6 Obecność na treningu'!AS29:AT29,("=K"))</f>
        <v>0</v>
      </c>
      <c r="AZ40" s="99">
        <f>COUNTIF('6 Obecność na treningu'!AU29:AV29,("=T"))+COUNTIF('6 Obecność na treningu'!AU29:AV29,("=C"))+COUNTIF('6 Obecność na treningu'!AU29:AV29,("=K"))</f>
        <v>0</v>
      </c>
      <c r="BB40" s="99">
        <f>COUNTIF('6 Obecność na treningu'!AW29:AX29,("=T"))+COUNTIF('6 Obecność na treningu'!AW29:AX29,("=C"))+COUNTIF('6 Obecność na treningu'!AW29:AX29,("=K"))</f>
        <v>0</v>
      </c>
      <c r="BD40" s="322">
        <f>COUNTIF('6 Obecność na treningu'!AY29:AZ29,("=T"))+COUNTIF('6 Obecność na treningu'!AY29:AZ29,("=C"))+COUNTIF('6 Obecność na treningu'!AY29:AZ29,("=K"))</f>
        <v>0</v>
      </c>
      <c r="BF40" s="99">
        <f>IF(L40&lt;&gt;0,1,0)</f>
        <v>0</v>
      </c>
      <c r="BH40" s="99">
        <f>IF(N40&lt;&gt;0,1,0)</f>
        <v>0</v>
      </c>
      <c r="BJ40" s="99">
        <f>IF(P40&lt;&gt;0,1,0)</f>
        <v>0</v>
      </c>
      <c r="BL40" s="99">
        <f>IF(R40&lt;&gt;0,1,0)</f>
        <v>0</v>
      </c>
      <c r="BN40" s="99">
        <f>IF(T40&lt;&gt;0,1,0)</f>
        <v>0</v>
      </c>
      <c r="BP40" s="99">
        <f>IF(V40&lt;&gt;0,1,0)</f>
        <v>0</v>
      </c>
      <c r="BR40" s="99">
        <f>IF(X40&lt;&gt;0,1,0)</f>
        <v>0</v>
      </c>
      <c r="BT40" s="99">
        <f>IF(Z40&lt;&gt;0,1,0)</f>
        <v>0</v>
      </c>
      <c r="BV40" s="99">
        <f>IF(AB40&lt;&gt;0,1,0)</f>
        <v>0</v>
      </c>
      <c r="BX40" s="99">
        <f>IF(AD40&lt;&gt;0,1,0)</f>
        <v>0</v>
      </c>
      <c r="BZ40" s="99">
        <f>IF(AF40&lt;&gt;0,1,0)</f>
        <v>0</v>
      </c>
      <c r="CB40" s="99">
        <f>IF(AH40&lt;&gt;0,1,0)</f>
        <v>0</v>
      </c>
      <c r="CD40" s="99">
        <f>IF(AJ40&lt;&gt;0,1,0)</f>
        <v>0</v>
      </c>
      <c r="CF40" s="99">
        <f>IF(AL40&lt;&gt;0,1,0)</f>
        <v>0</v>
      </c>
      <c r="CH40" s="99">
        <f>IF(AN40&lt;&gt;0,1,0)</f>
        <v>0</v>
      </c>
      <c r="CJ40" s="99">
        <f>IF(AP40&lt;&gt;0,1,0)</f>
        <v>0</v>
      </c>
      <c r="CL40" s="99">
        <f>IF(AR40&lt;&gt;0,1,0)</f>
        <v>0</v>
      </c>
      <c r="CN40" s="99">
        <f>IF(AT40&lt;&gt;0,1,0)</f>
        <v>0</v>
      </c>
      <c r="CP40" s="99">
        <f>IF(AV40&lt;&gt;0,1,0)</f>
        <v>0</v>
      </c>
      <c r="CR40" s="99">
        <f>IF(AX40&lt;&gt;0,1,0)</f>
        <v>0</v>
      </c>
      <c r="CT40" s="99">
        <f>IF(AZ40&lt;&gt;0,1,0)</f>
        <v>0</v>
      </c>
      <c r="CV40" s="99">
        <f>IF(BB40&lt;&gt;0,1,0)</f>
        <v>0</v>
      </c>
      <c r="CX40" s="99">
        <f>IF(BD40&lt;&gt;0,1,0)</f>
        <v>0</v>
      </c>
    </row>
    <row r="41" spans="2:102" ht="24.75" customHeight="1">
      <c r="B41" s="329" t="s">
        <v>275</v>
      </c>
      <c r="C41" s="330"/>
      <c r="D41" s="332">
        <f>IF('6 Obecność na treningu'!B30="","",'6 Obecność na treningu'!B30)</f>
      </c>
      <c r="E41" s="332">
        <f>IF('6 Obecność na treningu'!C30="","",'6 Obecność na treningu'!C30)</f>
      </c>
      <c r="F41" s="333">
        <f>IF('6 Obecność na treningu'!D30="","",'6 Obecność na treningu'!D30)</f>
      </c>
      <c r="G41" s="334">
        <f>IF(SUM(BF41:CX41)=0,"",SUM(BF41:CX41))</f>
      </c>
      <c r="H41" s="293" t="s">
        <v>257</v>
      </c>
      <c r="I41" s="293"/>
      <c r="L41" s="99">
        <f>COUNTIF('6 Obecność na treningu'!G30:H30,("=T"))+COUNTIF('6 Obecność na treningu'!G30:H30,("=C"))+COUNTIF('6 Obecność na treningu'!G30:H30,("=K"))</f>
        <v>0</v>
      </c>
      <c r="N41" s="99">
        <f>COUNTIF('6 Obecność na treningu'!I30:J30,("=T"))+COUNTIF('6 Obecność na treningu'!I30:J30,("=C"))+COUNTIF('6 Obecność na treningu'!I30:J30,("=K"))</f>
        <v>0</v>
      </c>
      <c r="P41" s="99">
        <f>COUNTIF('6 Obecność na treningu'!K30:L30,("=T"))+COUNTIF('6 Obecność na treningu'!K30:L30,("=C"))+COUNTIF('6 Obecność na treningu'!K30:L30,("=K"))</f>
        <v>0</v>
      </c>
      <c r="R41" s="99">
        <f>COUNTIF('6 Obecność na treningu'!M30:N30,("=T"))+COUNTIF('6 Obecność na treningu'!M30:N30,("=C"))+COUNTIF('6 Obecność na treningu'!M30:N30,("=K"))</f>
        <v>0</v>
      </c>
      <c r="T41" s="99">
        <f>COUNTIF('6 Obecność na treningu'!O30:P30,("=T"))+COUNTIF('6 Obecność na treningu'!O30:P30,("=C"))+COUNTIF('6 Obecność na treningu'!O30:P30,("=K"))</f>
        <v>0</v>
      </c>
      <c r="V41" s="99">
        <f>COUNTIF('6 Obecność na treningu'!Q30:R30,("=T"))+COUNTIF('6 Obecność na treningu'!Q30:R30,("=C"))+COUNTIF('6 Obecność na treningu'!Q30:R30,("=K"))</f>
        <v>0</v>
      </c>
      <c r="X41" s="99">
        <f>COUNTIF('6 Obecność na treningu'!S30:T30,("=T"))+COUNTIF('6 Obecność na treningu'!S30:T30,("=C"))+COUNTIF('6 Obecność na treningu'!S30:T30,("=K"))</f>
        <v>0</v>
      </c>
      <c r="Z41" s="99">
        <f>COUNTIF('6 Obecność na treningu'!U30:V30,("=T"))+COUNTIF('6 Obecność na treningu'!U30:V30,("=C"))+COUNTIF('6 Obecność na treningu'!U30:V30,("=K"))</f>
        <v>0</v>
      </c>
      <c r="AB41" s="99">
        <f>COUNTIF('6 Obecność na treningu'!W30:X30,("=T"))+COUNTIF('6 Obecność na treningu'!W30:X30,("=C"))+COUNTIF('6 Obecność na treningu'!W30:X30,("=K"))</f>
        <v>0</v>
      </c>
      <c r="AD41" s="99">
        <f>COUNTIF('6 Obecność na treningu'!Y30:Z30,("=T"))+COUNTIF('6 Obecność na treningu'!Y30:Z30,("=C"))+COUNTIF('6 Obecność na treningu'!Y30:Z30,("=K"))</f>
        <v>0</v>
      </c>
      <c r="AF41" s="99">
        <f>COUNTIF('6 Obecność na treningu'!AA30:AB30,("=T"))+COUNTIF('6 Obecność na treningu'!AA30:AB30,("=C"))+COUNTIF('6 Obecność na treningu'!AA30:AB30,("=K"))</f>
        <v>0</v>
      </c>
      <c r="AH41" s="99">
        <f>COUNTIF('6 Obecność na treningu'!AC30:AD30,("=T"))+COUNTIF('6 Obecność na treningu'!AC30:AD30,("=C"))+COUNTIF('6 Obecność na treningu'!AC30:AD30,("=K"))</f>
        <v>0</v>
      </c>
      <c r="AJ41" s="99">
        <f>COUNTIF('6 Obecność na treningu'!AE30:AF30,("=T"))+COUNTIF('6 Obecność na treningu'!AE30:AF30,("=C"))+COUNTIF('6 Obecność na treningu'!AE30:AF30,("=K"))</f>
        <v>0</v>
      </c>
      <c r="AL41" s="99">
        <f>COUNTIF('6 Obecność na treningu'!AG30:AH30,("=T"))+COUNTIF('6 Obecność na treningu'!AG30:AH30,("=C"))+COUNTIF('6 Obecność na treningu'!AG30:AH30,("=K"))</f>
        <v>0</v>
      </c>
      <c r="AN41" s="99">
        <f>COUNTIF('6 Obecność na treningu'!AI30:AJ30,("=T"))+COUNTIF('6 Obecność na treningu'!AI30:AJ30,("=C"))+COUNTIF('6 Obecność na treningu'!AI30:AJ30,("=K"))</f>
        <v>0</v>
      </c>
      <c r="AP41" s="99">
        <f>COUNTIF('6 Obecność na treningu'!AK30:AL30,("=T"))+COUNTIF('6 Obecność na treningu'!AK30:AL30,("=C"))+COUNTIF('6 Obecność na treningu'!AK30:AL30,("=K"))</f>
        <v>0</v>
      </c>
      <c r="AR41" s="99">
        <f>COUNTIF('6 Obecność na treningu'!AM30:AN30,("=T"))+COUNTIF('6 Obecność na treningu'!AM30:AN30,("=C"))+COUNTIF('6 Obecność na treningu'!AM30:AN30,("=K"))</f>
        <v>0</v>
      </c>
      <c r="AT41" s="99">
        <f>COUNTIF('6 Obecność na treningu'!AO30:AP30,("=T"))+COUNTIF('6 Obecność na treningu'!AO30:AP30,("=C"))+COUNTIF('6 Obecność na treningu'!AO30:AP30,("=K"))</f>
        <v>0</v>
      </c>
      <c r="AV41" s="99">
        <f>COUNTIF('6 Obecność na treningu'!AQ30:AR30,("=T"))+COUNTIF('6 Obecność na treningu'!AQ30:AR30,("=C"))+COUNTIF('6 Obecność na treningu'!AQ30:AR30,("=K"))</f>
        <v>0</v>
      </c>
      <c r="AX41" s="99">
        <f>COUNTIF('6 Obecność na treningu'!AS30:AT30,("=T"))+COUNTIF('6 Obecność na treningu'!AS30:AT30,("=C"))+COUNTIF('6 Obecność na treningu'!AS30:AT30,("=K"))</f>
        <v>0</v>
      </c>
      <c r="AZ41" s="99">
        <f>COUNTIF('6 Obecność na treningu'!AU30:AV30,("=T"))+COUNTIF('6 Obecność na treningu'!AU30:AV30,("=C"))+COUNTIF('6 Obecność na treningu'!AU30:AV30,("=K"))</f>
        <v>0</v>
      </c>
      <c r="BB41" s="99">
        <f>COUNTIF('6 Obecność na treningu'!AW30:AX30,("=T"))+COUNTIF('6 Obecność na treningu'!AW30:AX30,("=C"))+COUNTIF('6 Obecność na treningu'!AW30:AX30,("=K"))</f>
        <v>0</v>
      </c>
      <c r="BD41" s="322">
        <f>COUNTIF('6 Obecność na treningu'!AY30:AZ30,("=T"))+COUNTIF('6 Obecność na treningu'!AY30:AZ30,("=C"))+COUNTIF('6 Obecność na treningu'!AY30:AZ30,("=K"))</f>
        <v>0</v>
      </c>
      <c r="BF41" s="99">
        <f>IF(L41&lt;&gt;0,1,0)</f>
        <v>0</v>
      </c>
      <c r="BH41" s="99">
        <f>IF(N41&lt;&gt;0,1,0)</f>
        <v>0</v>
      </c>
      <c r="BJ41" s="99">
        <f>IF(P41&lt;&gt;0,1,0)</f>
        <v>0</v>
      </c>
      <c r="BL41" s="99">
        <f>IF(R41&lt;&gt;0,1,0)</f>
        <v>0</v>
      </c>
      <c r="BN41" s="99">
        <f>IF(T41&lt;&gt;0,1,0)</f>
        <v>0</v>
      </c>
      <c r="BP41" s="99">
        <f>IF(V41&lt;&gt;0,1,0)</f>
        <v>0</v>
      </c>
      <c r="BR41" s="99">
        <f>IF(X41&lt;&gt;0,1,0)</f>
        <v>0</v>
      </c>
      <c r="BT41" s="99">
        <f>IF(Z41&lt;&gt;0,1,0)</f>
        <v>0</v>
      </c>
      <c r="BV41" s="99">
        <f>IF(AB41&lt;&gt;0,1,0)</f>
        <v>0</v>
      </c>
      <c r="BX41" s="99">
        <f>IF(AD41&lt;&gt;0,1,0)</f>
        <v>0</v>
      </c>
      <c r="BZ41" s="99">
        <f>IF(AF41&lt;&gt;0,1,0)</f>
        <v>0</v>
      </c>
      <c r="CB41" s="99">
        <f>IF(AH41&lt;&gt;0,1,0)</f>
        <v>0</v>
      </c>
      <c r="CD41" s="99">
        <f>IF(AJ41&lt;&gt;0,1,0)</f>
        <v>0</v>
      </c>
      <c r="CF41" s="99">
        <f>IF(AL41&lt;&gt;0,1,0)</f>
        <v>0</v>
      </c>
      <c r="CH41" s="99">
        <f>IF(AN41&lt;&gt;0,1,0)</f>
        <v>0</v>
      </c>
      <c r="CJ41" s="99">
        <f>IF(AP41&lt;&gt;0,1,0)</f>
        <v>0</v>
      </c>
      <c r="CL41" s="99">
        <f>IF(AR41&lt;&gt;0,1,0)</f>
        <v>0</v>
      </c>
      <c r="CN41" s="99">
        <f>IF(AT41&lt;&gt;0,1,0)</f>
        <v>0</v>
      </c>
      <c r="CP41" s="99">
        <f>IF(AV41&lt;&gt;0,1,0)</f>
        <v>0</v>
      </c>
      <c r="CR41" s="99">
        <f>IF(AX41&lt;&gt;0,1,0)</f>
        <v>0</v>
      </c>
      <c r="CT41" s="99">
        <f>IF(AZ41&lt;&gt;0,1,0)</f>
        <v>0</v>
      </c>
      <c r="CV41" s="99">
        <f>IF(BB41&lt;&gt;0,1,0)</f>
        <v>0</v>
      </c>
      <c r="CX41" s="99">
        <f>IF(BD41&lt;&gt;0,1,0)</f>
        <v>0</v>
      </c>
    </row>
    <row r="42" spans="2:102" ht="24.75" customHeight="1">
      <c r="B42" s="329" t="s">
        <v>276</v>
      </c>
      <c r="C42" s="330"/>
      <c r="D42" s="332">
        <f>IF('6 Obecność na treningu'!B31="","",'6 Obecność na treningu'!B31)</f>
      </c>
      <c r="E42" s="332">
        <f>IF('6 Obecność na treningu'!C31="","",'6 Obecność na treningu'!C31)</f>
      </c>
      <c r="F42" s="333">
        <f>IF('6 Obecność na treningu'!D31="","",'6 Obecność na treningu'!D31)</f>
      </c>
      <c r="G42" s="334">
        <f>IF(SUM(BF42:CX42)=0,"",SUM(BF42:CX42))</f>
      </c>
      <c r="H42" s="293" t="s">
        <v>257</v>
      </c>
      <c r="I42" s="293"/>
      <c r="L42" s="99">
        <f>COUNTIF('6 Obecność na treningu'!G31:H31,("=T"))+COUNTIF('6 Obecność na treningu'!G31:H31,("=C"))+COUNTIF('6 Obecność na treningu'!G31:H31,("=K"))</f>
        <v>0</v>
      </c>
      <c r="N42" s="99">
        <f>COUNTIF('6 Obecność na treningu'!I31:J31,("=T"))+COUNTIF('6 Obecność na treningu'!I31:J31,("=C"))+COUNTIF('6 Obecność na treningu'!I31:J31,("=K"))</f>
        <v>0</v>
      </c>
      <c r="P42" s="99">
        <f>COUNTIF('6 Obecność na treningu'!K31:L31,("=T"))+COUNTIF('6 Obecność na treningu'!K31:L31,("=C"))+COUNTIF('6 Obecność na treningu'!K31:L31,("=K"))</f>
        <v>0</v>
      </c>
      <c r="R42" s="99">
        <f>COUNTIF('6 Obecność na treningu'!M31:N31,("=T"))+COUNTIF('6 Obecność na treningu'!M31:N31,("=C"))+COUNTIF('6 Obecność na treningu'!M31:N31,("=K"))</f>
        <v>0</v>
      </c>
      <c r="T42" s="99">
        <f>COUNTIF('6 Obecność na treningu'!O31:P31,("=T"))+COUNTIF('6 Obecność na treningu'!O31:P31,("=C"))+COUNTIF('6 Obecność na treningu'!O31:P31,("=K"))</f>
        <v>0</v>
      </c>
      <c r="V42" s="99">
        <f>COUNTIF('6 Obecność na treningu'!Q31:R31,("=T"))+COUNTIF('6 Obecność na treningu'!Q31:R31,("=C"))+COUNTIF('6 Obecność na treningu'!Q31:R31,("=K"))</f>
        <v>0</v>
      </c>
      <c r="X42" s="99">
        <f>COUNTIF('6 Obecność na treningu'!S31:T31,("=T"))+COUNTIF('6 Obecność na treningu'!S31:T31,("=C"))+COUNTIF('6 Obecność na treningu'!S31:T31,("=K"))</f>
        <v>0</v>
      </c>
      <c r="Z42" s="99">
        <f>COUNTIF('6 Obecność na treningu'!U31:V31,("=T"))+COUNTIF('6 Obecność na treningu'!U31:V31,("=C"))+COUNTIF('6 Obecność na treningu'!U31:V31,("=K"))</f>
        <v>0</v>
      </c>
      <c r="AB42" s="99">
        <f>COUNTIF('6 Obecność na treningu'!W31:X31,("=T"))+COUNTIF('6 Obecność na treningu'!W31:X31,("=C"))+COUNTIF('6 Obecność na treningu'!W31:X31,("=K"))</f>
        <v>0</v>
      </c>
      <c r="AD42" s="99">
        <f>COUNTIF('6 Obecność na treningu'!Y31:Z31,("=T"))+COUNTIF('6 Obecność na treningu'!Y31:Z31,("=C"))+COUNTIF('6 Obecność na treningu'!Y31:Z31,("=K"))</f>
        <v>0</v>
      </c>
      <c r="AF42" s="99">
        <f>COUNTIF('6 Obecność na treningu'!AA31:AB31,("=T"))+COUNTIF('6 Obecność na treningu'!AA31:AB31,("=C"))+COUNTIF('6 Obecność na treningu'!AA31:AB31,("=K"))</f>
        <v>0</v>
      </c>
      <c r="AH42" s="99">
        <f>COUNTIF('6 Obecność na treningu'!AC31:AD31,("=T"))+COUNTIF('6 Obecność na treningu'!AC31:AD31,("=C"))+COUNTIF('6 Obecność na treningu'!AC31:AD31,("=K"))</f>
        <v>0</v>
      </c>
      <c r="AJ42" s="99">
        <f>COUNTIF('6 Obecność na treningu'!AE31:AF31,("=T"))+COUNTIF('6 Obecność na treningu'!AE31:AF31,("=C"))+COUNTIF('6 Obecność na treningu'!AE31:AF31,("=K"))</f>
        <v>0</v>
      </c>
      <c r="AL42" s="99">
        <f>COUNTIF('6 Obecność na treningu'!AG31:AH31,("=T"))+COUNTIF('6 Obecność na treningu'!AG31:AH31,("=C"))+COUNTIF('6 Obecność na treningu'!AG31:AH31,("=K"))</f>
        <v>0</v>
      </c>
      <c r="AN42" s="99">
        <f>COUNTIF('6 Obecność na treningu'!AI31:AJ31,("=T"))+COUNTIF('6 Obecność na treningu'!AI31:AJ31,("=C"))+COUNTIF('6 Obecność na treningu'!AI31:AJ31,("=K"))</f>
        <v>0</v>
      </c>
      <c r="AP42" s="99">
        <f>COUNTIF('6 Obecność na treningu'!AK31:AL31,("=T"))+COUNTIF('6 Obecność na treningu'!AK31:AL31,("=C"))+COUNTIF('6 Obecność na treningu'!AK31:AL31,("=K"))</f>
        <v>0</v>
      </c>
      <c r="AR42" s="99">
        <f>COUNTIF('6 Obecność na treningu'!AM31:AN31,("=T"))+COUNTIF('6 Obecność na treningu'!AM31:AN31,("=C"))+COUNTIF('6 Obecność na treningu'!AM31:AN31,("=K"))</f>
        <v>0</v>
      </c>
      <c r="AT42" s="99">
        <f>COUNTIF('6 Obecność na treningu'!AO31:AP31,("=T"))+COUNTIF('6 Obecność na treningu'!AO31:AP31,("=C"))+COUNTIF('6 Obecność na treningu'!AO31:AP31,("=K"))</f>
        <v>0</v>
      </c>
      <c r="AV42" s="99">
        <f>COUNTIF('6 Obecność na treningu'!AQ31:AR31,("=T"))+COUNTIF('6 Obecność na treningu'!AQ31:AR31,("=C"))+COUNTIF('6 Obecność na treningu'!AQ31:AR31,("=K"))</f>
        <v>0</v>
      </c>
      <c r="AX42" s="99">
        <f>COUNTIF('6 Obecność na treningu'!AS31:AT31,("=T"))+COUNTIF('6 Obecność na treningu'!AS31:AT31,("=C"))+COUNTIF('6 Obecność na treningu'!AS31:AT31,("=K"))</f>
        <v>0</v>
      </c>
      <c r="AZ42" s="99">
        <f>COUNTIF('6 Obecność na treningu'!AU31:AV31,("=T"))+COUNTIF('6 Obecność na treningu'!AU31:AV31,("=C"))+COUNTIF('6 Obecność na treningu'!AU31:AV31,("=K"))</f>
        <v>0</v>
      </c>
      <c r="BB42" s="99">
        <f>COUNTIF('6 Obecność na treningu'!AW31:AX31,("=T"))+COUNTIF('6 Obecność na treningu'!AW31:AX31,("=C"))+COUNTIF('6 Obecność na treningu'!AW31:AX31,("=K"))</f>
        <v>0</v>
      </c>
      <c r="BD42" s="322">
        <f>COUNTIF('6 Obecność na treningu'!AY31:AZ31,("=T"))+COUNTIF('6 Obecność na treningu'!AY31:AZ31,("=C"))+COUNTIF('6 Obecność na treningu'!AY31:AZ31,("=K"))</f>
        <v>0</v>
      </c>
      <c r="BF42" s="99">
        <f>IF(L42&lt;&gt;0,1,0)</f>
        <v>0</v>
      </c>
      <c r="BH42" s="99">
        <f>IF(N42&lt;&gt;0,1,0)</f>
        <v>0</v>
      </c>
      <c r="BJ42" s="99">
        <f>IF(P42&lt;&gt;0,1,0)</f>
        <v>0</v>
      </c>
      <c r="BL42" s="99">
        <f>IF(R42&lt;&gt;0,1,0)</f>
        <v>0</v>
      </c>
      <c r="BN42" s="99">
        <f>IF(T42&lt;&gt;0,1,0)</f>
        <v>0</v>
      </c>
      <c r="BP42" s="99">
        <f>IF(V42&lt;&gt;0,1,0)</f>
        <v>0</v>
      </c>
      <c r="BR42" s="99">
        <f>IF(X42&lt;&gt;0,1,0)</f>
        <v>0</v>
      </c>
      <c r="BT42" s="99">
        <f>IF(Z42&lt;&gt;0,1,0)</f>
        <v>0</v>
      </c>
      <c r="BV42" s="99">
        <f>IF(AB42&lt;&gt;0,1,0)</f>
        <v>0</v>
      </c>
      <c r="BX42" s="99">
        <f>IF(AD42&lt;&gt;0,1,0)</f>
        <v>0</v>
      </c>
      <c r="BZ42" s="99">
        <f>IF(AF42&lt;&gt;0,1,0)</f>
        <v>0</v>
      </c>
      <c r="CB42" s="99">
        <f>IF(AH42&lt;&gt;0,1,0)</f>
        <v>0</v>
      </c>
      <c r="CD42" s="99">
        <f>IF(AJ42&lt;&gt;0,1,0)</f>
        <v>0</v>
      </c>
      <c r="CF42" s="99">
        <f>IF(AL42&lt;&gt;0,1,0)</f>
        <v>0</v>
      </c>
      <c r="CH42" s="99">
        <f>IF(AN42&lt;&gt;0,1,0)</f>
        <v>0</v>
      </c>
      <c r="CJ42" s="99">
        <f>IF(AP42&lt;&gt;0,1,0)</f>
        <v>0</v>
      </c>
      <c r="CL42" s="99">
        <f>IF(AR42&lt;&gt;0,1,0)</f>
        <v>0</v>
      </c>
      <c r="CN42" s="99">
        <f>IF(AT42&lt;&gt;0,1,0)</f>
        <v>0</v>
      </c>
      <c r="CP42" s="99">
        <f>IF(AV42&lt;&gt;0,1,0)</f>
        <v>0</v>
      </c>
      <c r="CR42" s="99">
        <f>IF(AX42&lt;&gt;0,1,0)</f>
        <v>0</v>
      </c>
      <c r="CT42" s="99">
        <f>IF(AZ42&lt;&gt;0,1,0)</f>
        <v>0</v>
      </c>
      <c r="CV42" s="99">
        <f>IF(BB42&lt;&gt;0,1,0)</f>
        <v>0</v>
      </c>
      <c r="CX42" s="99">
        <f>IF(BD42&lt;&gt;0,1,0)</f>
        <v>0</v>
      </c>
    </row>
    <row r="43" spans="2:102" ht="24.75" customHeight="1">
      <c r="B43" s="329" t="s">
        <v>277</v>
      </c>
      <c r="C43" s="330"/>
      <c r="D43" s="332">
        <f>IF('6 Obecność na treningu'!B32="","",'6 Obecność na treningu'!B32)</f>
      </c>
      <c r="E43" s="332">
        <f>IF('6 Obecność na treningu'!C32="","",'6 Obecność na treningu'!C32)</f>
      </c>
      <c r="F43" s="333">
        <f>IF('6 Obecność na treningu'!D32="","",'6 Obecność na treningu'!D32)</f>
      </c>
      <c r="G43" s="334">
        <f>IF(SUM(BF43:CX43)=0,"",SUM(BF43:CX43))</f>
      </c>
      <c r="H43" s="293" t="s">
        <v>257</v>
      </c>
      <c r="I43" s="293"/>
      <c r="L43" s="99">
        <f>COUNTIF('6 Obecność na treningu'!G32:H32,("=T"))+COUNTIF('6 Obecność na treningu'!G32:H32,("=C"))+COUNTIF('6 Obecność na treningu'!G32:H32,("=K"))</f>
        <v>0</v>
      </c>
      <c r="N43" s="99">
        <f>COUNTIF('6 Obecność na treningu'!I32:J32,("=T"))+COUNTIF('6 Obecność na treningu'!I32:J32,("=C"))+COUNTIF('6 Obecność na treningu'!I32:J32,("=K"))</f>
        <v>0</v>
      </c>
      <c r="P43" s="99">
        <f>COUNTIF('6 Obecność na treningu'!K32:L32,("=T"))+COUNTIF('6 Obecność na treningu'!K32:L32,("=C"))+COUNTIF('6 Obecność na treningu'!K32:L32,("=K"))</f>
        <v>0</v>
      </c>
      <c r="R43" s="99">
        <f>COUNTIF('6 Obecność na treningu'!M32:N32,("=T"))+COUNTIF('6 Obecność na treningu'!M32:N32,("=C"))+COUNTIF('6 Obecność na treningu'!M32:N32,("=K"))</f>
        <v>0</v>
      </c>
      <c r="T43" s="99">
        <f>COUNTIF('6 Obecność na treningu'!O32:P32,("=T"))+COUNTIF('6 Obecność na treningu'!O32:P32,("=C"))+COUNTIF('6 Obecność na treningu'!O32:P32,("=K"))</f>
        <v>0</v>
      </c>
      <c r="V43" s="99">
        <f>COUNTIF('6 Obecność na treningu'!Q32:R32,("=T"))+COUNTIF('6 Obecność na treningu'!Q32:R32,("=C"))+COUNTIF('6 Obecność na treningu'!Q32:R32,("=K"))</f>
        <v>0</v>
      </c>
      <c r="X43" s="99">
        <f>COUNTIF('6 Obecność na treningu'!S32:T32,("=T"))+COUNTIF('6 Obecność na treningu'!S32:T32,("=C"))+COUNTIF('6 Obecność na treningu'!S32:T32,("=K"))</f>
        <v>0</v>
      </c>
      <c r="Z43" s="99">
        <f>COUNTIF('6 Obecność na treningu'!U32:V32,("=T"))+COUNTIF('6 Obecność na treningu'!U32:V32,("=C"))+COUNTIF('6 Obecność na treningu'!U32:V32,("=K"))</f>
        <v>0</v>
      </c>
      <c r="AB43" s="99">
        <f>COUNTIF('6 Obecność na treningu'!W32:X32,("=T"))+COUNTIF('6 Obecność na treningu'!W32:X32,("=C"))+COUNTIF('6 Obecność na treningu'!W32:X32,("=K"))</f>
        <v>0</v>
      </c>
      <c r="AD43" s="99">
        <f>COUNTIF('6 Obecność na treningu'!Y32:Z32,("=T"))+COUNTIF('6 Obecność na treningu'!Y32:Z32,("=C"))+COUNTIF('6 Obecność na treningu'!Y32:Z32,("=K"))</f>
        <v>0</v>
      </c>
      <c r="AF43" s="99">
        <f>COUNTIF('6 Obecność na treningu'!AA32:AB32,("=T"))+COUNTIF('6 Obecność na treningu'!AA32:AB32,("=C"))+COUNTIF('6 Obecność na treningu'!AA32:AB32,("=K"))</f>
        <v>0</v>
      </c>
      <c r="AH43" s="99">
        <f>COUNTIF('6 Obecność na treningu'!AC32:AD32,("=T"))+COUNTIF('6 Obecność na treningu'!AC32:AD32,("=C"))+COUNTIF('6 Obecność na treningu'!AC32:AD32,("=K"))</f>
        <v>0</v>
      </c>
      <c r="AJ43" s="99">
        <f>COUNTIF('6 Obecność na treningu'!AE32:AF32,("=T"))+COUNTIF('6 Obecność na treningu'!AE32:AF32,("=C"))+COUNTIF('6 Obecność na treningu'!AE32:AF32,("=K"))</f>
        <v>0</v>
      </c>
      <c r="AL43" s="99">
        <f>COUNTIF('6 Obecność na treningu'!AG32:AH32,("=T"))+COUNTIF('6 Obecność na treningu'!AG32:AH32,("=C"))+COUNTIF('6 Obecność na treningu'!AG32:AH32,("=K"))</f>
        <v>0</v>
      </c>
      <c r="AN43" s="99">
        <f>COUNTIF('6 Obecność na treningu'!AI32:AJ32,("=T"))+COUNTIF('6 Obecność na treningu'!AI32:AJ32,("=C"))+COUNTIF('6 Obecność na treningu'!AI32:AJ32,("=K"))</f>
        <v>0</v>
      </c>
      <c r="AP43" s="99">
        <f>COUNTIF('6 Obecność na treningu'!AK32:AL32,("=T"))+COUNTIF('6 Obecność na treningu'!AK32:AL32,("=C"))+COUNTIF('6 Obecność na treningu'!AK32:AL32,("=K"))</f>
        <v>0</v>
      </c>
      <c r="AR43" s="99">
        <f>COUNTIF('6 Obecność na treningu'!AM32:AN32,("=T"))+COUNTIF('6 Obecność na treningu'!AM32:AN32,("=C"))+COUNTIF('6 Obecność na treningu'!AM32:AN32,("=K"))</f>
        <v>0</v>
      </c>
      <c r="AT43" s="99">
        <f>COUNTIF('6 Obecność na treningu'!AO32:AP32,("=T"))+COUNTIF('6 Obecność na treningu'!AO32:AP32,("=C"))+COUNTIF('6 Obecność na treningu'!AO32:AP32,("=K"))</f>
        <v>0</v>
      </c>
      <c r="AV43" s="99">
        <f>COUNTIF('6 Obecność na treningu'!AQ32:AR32,("=T"))+COUNTIF('6 Obecność na treningu'!AQ32:AR32,("=C"))+COUNTIF('6 Obecność na treningu'!AQ32:AR32,("=K"))</f>
        <v>0</v>
      </c>
      <c r="AX43" s="99">
        <f>COUNTIF('6 Obecność na treningu'!AS32:AT32,("=T"))+COUNTIF('6 Obecność na treningu'!AS32:AT32,("=C"))+COUNTIF('6 Obecność na treningu'!AS32:AT32,("=K"))</f>
        <v>0</v>
      </c>
      <c r="AZ43" s="99">
        <f>COUNTIF('6 Obecność na treningu'!AU32:AV32,("=T"))+COUNTIF('6 Obecność na treningu'!AU32:AV32,("=C"))+COUNTIF('6 Obecność na treningu'!AU32:AV32,("=K"))</f>
        <v>0</v>
      </c>
      <c r="BB43" s="99">
        <f>COUNTIF('6 Obecność na treningu'!AW32:AX32,("=T"))+COUNTIF('6 Obecność na treningu'!AW32:AX32,("=C"))+COUNTIF('6 Obecność na treningu'!AW32:AX32,("=K"))</f>
        <v>0</v>
      </c>
      <c r="BD43" s="322">
        <f>COUNTIF('6 Obecność na treningu'!AY32:AZ32,("=T"))+COUNTIF('6 Obecność na treningu'!AY32:AZ32,("=C"))+COUNTIF('6 Obecność na treningu'!AY32:AZ32,("=K"))</f>
        <v>0</v>
      </c>
      <c r="BF43" s="99">
        <f>IF(L43&lt;&gt;0,1,0)</f>
        <v>0</v>
      </c>
      <c r="BH43" s="99">
        <f>IF(N43&lt;&gt;0,1,0)</f>
        <v>0</v>
      </c>
      <c r="BJ43" s="99">
        <f>IF(P43&lt;&gt;0,1,0)</f>
        <v>0</v>
      </c>
      <c r="BL43" s="99">
        <f>IF(R43&lt;&gt;0,1,0)</f>
        <v>0</v>
      </c>
      <c r="BN43" s="99">
        <f>IF(T43&lt;&gt;0,1,0)</f>
        <v>0</v>
      </c>
      <c r="BP43" s="99">
        <f>IF(V43&lt;&gt;0,1,0)</f>
        <v>0</v>
      </c>
      <c r="BR43" s="99">
        <f>IF(X43&lt;&gt;0,1,0)</f>
        <v>0</v>
      </c>
      <c r="BT43" s="99">
        <f>IF(Z43&lt;&gt;0,1,0)</f>
        <v>0</v>
      </c>
      <c r="BV43" s="99">
        <f>IF(AB43&lt;&gt;0,1,0)</f>
        <v>0</v>
      </c>
      <c r="BX43" s="99">
        <f>IF(AD43&lt;&gt;0,1,0)</f>
        <v>0</v>
      </c>
      <c r="BZ43" s="99">
        <f>IF(AF43&lt;&gt;0,1,0)</f>
        <v>0</v>
      </c>
      <c r="CB43" s="99">
        <f>IF(AH43&lt;&gt;0,1,0)</f>
        <v>0</v>
      </c>
      <c r="CD43" s="99">
        <f>IF(AJ43&lt;&gt;0,1,0)</f>
        <v>0</v>
      </c>
      <c r="CF43" s="99">
        <f>IF(AL43&lt;&gt;0,1,0)</f>
        <v>0</v>
      </c>
      <c r="CH43" s="99">
        <f>IF(AN43&lt;&gt;0,1,0)</f>
        <v>0</v>
      </c>
      <c r="CJ43" s="99">
        <f>IF(AP43&lt;&gt;0,1,0)</f>
        <v>0</v>
      </c>
      <c r="CL43" s="99">
        <f>IF(AR43&lt;&gt;0,1,0)</f>
        <v>0</v>
      </c>
      <c r="CN43" s="99">
        <f>IF(AT43&lt;&gt;0,1,0)</f>
        <v>0</v>
      </c>
      <c r="CP43" s="99">
        <f>IF(AV43&lt;&gt;0,1,0)</f>
        <v>0</v>
      </c>
      <c r="CR43" s="99">
        <f>IF(AX43&lt;&gt;0,1,0)</f>
        <v>0</v>
      </c>
      <c r="CT43" s="99">
        <f>IF(AZ43&lt;&gt;0,1,0)</f>
        <v>0</v>
      </c>
      <c r="CV43" s="99">
        <f>IF(BB43&lt;&gt;0,1,0)</f>
        <v>0</v>
      </c>
      <c r="CX43" s="99">
        <f>IF(BD43&lt;&gt;0,1,0)</f>
        <v>0</v>
      </c>
    </row>
    <row r="44" spans="2:56" s="1" customFormat="1" ht="24.75" customHeight="1">
      <c r="B44" s="335" t="s">
        <v>278</v>
      </c>
      <c r="C44" s="336"/>
      <c r="D44" s="336"/>
      <c r="E44" s="336"/>
      <c r="F44" s="337"/>
      <c r="G44" s="336"/>
      <c r="H44" s="338" t="s">
        <v>279</v>
      </c>
      <c r="I44" s="338"/>
      <c r="BD44" s="217"/>
    </row>
    <row r="45" spans="2:102" ht="12.75">
      <c r="B45" s="3"/>
      <c r="C45" s="3"/>
      <c r="D45" s="3"/>
      <c r="E45" s="339" t="s">
        <v>280</v>
      </c>
      <c r="F45" s="339"/>
      <c r="G45" s="3"/>
      <c r="H45" s="340" t="s">
        <v>281</v>
      </c>
      <c r="I45" s="340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217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2:9" ht="12.75">
      <c r="B46" s="132"/>
      <c r="C46" s="157"/>
      <c r="D46" s="158"/>
      <c r="E46" s="158"/>
      <c r="F46" s="158"/>
      <c r="G46" s="159" t="s">
        <v>107</v>
      </c>
      <c r="H46" s="160" t="s">
        <v>4</v>
      </c>
      <c r="I46" s="136" t="str">
        <f>'5 Uwagi organizacyjne'!$C$6&amp;" "&amp;'5 Uwagi organizacyjne'!$E$6</f>
        <v>K/ </v>
      </c>
    </row>
    <row r="47" spans="2:9" ht="12.75">
      <c r="B47" s="163" t="s">
        <v>282</v>
      </c>
      <c r="C47" s="163"/>
      <c r="D47" s="164"/>
      <c r="E47" s="164"/>
      <c r="F47" s="164"/>
      <c r="G47" s="162" t="s">
        <v>283</v>
      </c>
      <c r="H47" s="162"/>
      <c r="I47" s="162"/>
    </row>
    <row r="48" spans="2:102" ht="12.75">
      <c r="B48" s="3"/>
      <c r="C48" s="3"/>
      <c r="D48" s="3"/>
      <c r="E48" s="3"/>
      <c r="F48" s="3"/>
      <c r="G48" s="3"/>
      <c r="H48" s="3"/>
      <c r="I48" s="3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217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2:102" ht="12.75">
      <c r="B49" s="3"/>
      <c r="C49" s="3"/>
      <c r="D49" s="3"/>
      <c r="E49" s="3"/>
      <c r="F49" s="3"/>
      <c r="G49" s="3"/>
      <c r="H49" s="3"/>
      <c r="I49" s="3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217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2:102" ht="12.75">
      <c r="B50" s="3"/>
      <c r="C50" s="3"/>
      <c r="D50" s="3"/>
      <c r="E50" s="3"/>
      <c r="F50" s="3"/>
      <c r="G50" s="323" t="s">
        <v>249</v>
      </c>
      <c r="H50" s="323"/>
      <c r="I50" s="323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217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2:9" ht="12.75" customHeight="1">
      <c r="B51" s="324" t="s">
        <v>250</v>
      </c>
      <c r="C51" s="324"/>
      <c r="D51" s="324"/>
      <c r="E51" s="324"/>
      <c r="F51" s="324"/>
      <c r="G51" s="324"/>
      <c r="H51" s="324"/>
      <c r="I51" s="324"/>
    </row>
    <row r="52" spans="2:9" ht="14.25" customHeight="1">
      <c r="B52" s="325" t="s">
        <v>14</v>
      </c>
      <c r="C52" s="326" t="str">
        <f>'1 Preliminarz KWJ'!$C$8</f>
        <v>JUDO</v>
      </c>
      <c r="D52" s="326"/>
      <c r="E52" s="326"/>
      <c r="F52" s="326"/>
      <c r="G52" s="326"/>
      <c r="H52" s="326"/>
      <c r="I52" s="326"/>
    </row>
    <row r="53" spans="2:9" ht="14.25" customHeight="1">
      <c r="B53" s="325" t="s">
        <v>115</v>
      </c>
      <c r="C53" s="327" t="str">
        <f>'2 Spis zawodników - planowanych'!$H$9</f>
        <v>Od 30-11-n.e.2016n.e.2016 do 05-12-n.e.2016n.e.2016</v>
      </c>
      <c r="D53" s="327"/>
      <c r="E53" s="327"/>
      <c r="F53" s="327"/>
      <c r="G53" s="327"/>
      <c r="H53" s="327"/>
      <c r="I53" s="327"/>
    </row>
    <row r="54" spans="2:9" ht="14.25" customHeight="1">
      <c r="B54" s="325" t="s">
        <v>20</v>
      </c>
      <c r="C54" s="326" t="str">
        <f>'1 Preliminarz KWJ'!$C$10</f>
        <v>Piła</v>
      </c>
      <c r="D54" s="326"/>
      <c r="E54" s="326"/>
      <c r="F54" s="326"/>
      <c r="G54" s="326"/>
      <c r="H54" s="326"/>
      <c r="I54" s="326"/>
    </row>
    <row r="55" spans="2:102" ht="12.75">
      <c r="B55" s="3"/>
      <c r="C55" s="3"/>
      <c r="D55" s="3"/>
      <c r="E55" s="3"/>
      <c r="F55" s="3"/>
      <c r="G55" s="3"/>
      <c r="H55" s="3"/>
      <c r="I55" s="3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217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2:9" ht="12.75">
      <c r="B56" s="328" t="s">
        <v>251</v>
      </c>
      <c r="C56" s="328"/>
      <c r="D56" s="328"/>
      <c r="E56" s="328"/>
      <c r="F56" s="328"/>
      <c r="G56" s="328"/>
      <c r="H56" s="328"/>
      <c r="I56" s="328"/>
    </row>
    <row r="57" spans="2:58" ht="31.5" customHeight="1">
      <c r="B57" s="167" t="s">
        <v>80</v>
      </c>
      <c r="C57" s="167" t="s">
        <v>284</v>
      </c>
      <c r="D57" s="167" t="s">
        <v>209</v>
      </c>
      <c r="E57" s="167" t="s">
        <v>285</v>
      </c>
      <c r="F57" s="167" t="s">
        <v>84</v>
      </c>
      <c r="G57" s="167" t="s">
        <v>286</v>
      </c>
      <c r="H57" s="167" t="s">
        <v>244</v>
      </c>
      <c r="I57" s="167"/>
      <c r="L57" t="s">
        <v>255</v>
      </c>
      <c r="BF57" t="s">
        <v>256</v>
      </c>
    </row>
    <row r="58" spans="2:102" ht="24.75" customHeight="1">
      <c r="B58" s="329" t="s">
        <v>287</v>
      </c>
      <c r="C58" s="330"/>
      <c r="D58" s="332">
        <f>IF('6 Obecność na treningu'!B37="","",'6 Obecność na treningu'!B37)</f>
      </c>
      <c r="E58" s="332">
        <f>IF('6 Obecność na treningu'!C37="","",'6 Obecność na treningu'!C37)</f>
      </c>
      <c r="F58" s="333">
        <f>IF('6 Obecność na treningu'!D37="","",'6 Obecność na treningu'!D37)</f>
      </c>
      <c r="G58" s="334">
        <f>IF(SUM(BF58:CX58)=0,"",SUM(BF58:CX58))</f>
      </c>
      <c r="H58" s="293" t="s">
        <v>257</v>
      </c>
      <c r="I58" s="293"/>
      <c r="L58" s="99">
        <f>COUNTIF('6 Obecność na treningu'!G37:H37,("=T"))+COUNTIF('6 Obecność na treningu'!G37:H37,("=C"))+COUNTIF('6 Obecność na treningu'!G37:H37,("=K"))</f>
        <v>0</v>
      </c>
      <c r="N58" s="99">
        <f>COUNTIF('6 Obecność na treningu'!I37:J37,("=T"))+COUNTIF('6 Obecność na treningu'!I37:J37,("=C"))+COUNTIF('6 Obecność na treningu'!I37:J37,("=K"))</f>
        <v>0</v>
      </c>
      <c r="P58" s="99">
        <f>COUNTIF('6 Obecność na treningu'!K37:L37,("=T"))+COUNTIF('6 Obecność na treningu'!K37:L37,("=C"))+COUNTIF('6 Obecność na treningu'!K37:L37,("=K"))</f>
        <v>0</v>
      </c>
      <c r="R58" s="99">
        <f>COUNTIF('6 Obecność na treningu'!M37:N37,("=T"))+COUNTIF('6 Obecność na treningu'!M37:N37,("=C"))+COUNTIF('6 Obecność na treningu'!M37:N37,("=K"))</f>
        <v>0</v>
      </c>
      <c r="T58" s="99">
        <f>COUNTIF('6 Obecność na treningu'!O37:P37,("=T"))+COUNTIF('6 Obecność na treningu'!O37:P37,("=C"))+COUNTIF('6 Obecność na treningu'!O37:P37,("=K"))</f>
        <v>0</v>
      </c>
      <c r="V58" s="99">
        <f>COUNTIF('6 Obecność na treningu'!Q37:R37,("=T"))+COUNTIF('6 Obecność na treningu'!Q37:R37,("=C"))+COUNTIF('6 Obecność na treningu'!Q37:R37,("=K"))</f>
        <v>0</v>
      </c>
      <c r="X58" s="99">
        <f>COUNTIF('6 Obecność na treningu'!S37:T37,("=T"))+COUNTIF('6 Obecność na treningu'!S37:T37,("=C"))+COUNTIF('6 Obecność na treningu'!S37:T37,("=K"))</f>
        <v>0</v>
      </c>
      <c r="Z58" s="99">
        <f>COUNTIF('6 Obecność na treningu'!U37:V37,("=T"))+COUNTIF('6 Obecność na treningu'!U37:V37,("=C"))+COUNTIF('6 Obecność na treningu'!U37:V37,("=K"))</f>
        <v>0</v>
      </c>
      <c r="AB58" s="99">
        <f>COUNTIF('6 Obecność na treningu'!W37:X37,("=T"))+COUNTIF('6 Obecność na treningu'!W37:X37,("=C"))+COUNTIF('6 Obecność na treningu'!W37:X37,("=K"))</f>
        <v>0</v>
      </c>
      <c r="AD58" s="99">
        <f>COUNTIF('6 Obecność na treningu'!Y37:Z37,("=T"))+COUNTIF('6 Obecność na treningu'!Y37:Z37,("=C"))+COUNTIF('6 Obecność na treningu'!Y37:Z37,("=K"))</f>
        <v>0</v>
      </c>
      <c r="AF58" s="99">
        <f>COUNTIF('6 Obecność na treningu'!AA37:AB37,("=T"))+COUNTIF('6 Obecność na treningu'!AA37:AB37,("=C"))+COUNTIF('6 Obecność na treningu'!AA37:AB37,("=K"))</f>
        <v>0</v>
      </c>
      <c r="AH58" s="99">
        <f>COUNTIF('6 Obecność na treningu'!AC37:AD37,("=T"))+COUNTIF('6 Obecność na treningu'!AC37:AD37,("=C"))+COUNTIF('6 Obecność na treningu'!AC37:AD37,("=K"))</f>
        <v>0</v>
      </c>
      <c r="AJ58" s="99">
        <f>COUNTIF('6 Obecność na treningu'!AE37:AF37,("=T"))+COUNTIF('6 Obecność na treningu'!AE37:AF37,("=C"))+COUNTIF('6 Obecność na treningu'!AE37:AF37,("=K"))</f>
        <v>0</v>
      </c>
      <c r="AL58" s="99">
        <f>COUNTIF('6 Obecność na treningu'!AG37:AH37,("=T"))+COUNTIF('6 Obecność na treningu'!AG37:AH37,("=C"))+COUNTIF('6 Obecność na treningu'!AG37:AH37,("=K"))</f>
        <v>0</v>
      </c>
      <c r="AN58" s="99">
        <f>COUNTIF('6 Obecność na treningu'!AI37:AJ37,("=T"))+COUNTIF('6 Obecność na treningu'!AI37:AJ37,("=C"))+COUNTIF('6 Obecność na treningu'!AI37:AJ37,("=K"))</f>
        <v>0</v>
      </c>
      <c r="AP58" s="99">
        <f>COUNTIF('6 Obecność na treningu'!AK37:AL37,("=T"))+COUNTIF('6 Obecność na treningu'!AK37:AL37,("=C"))+COUNTIF('6 Obecność na treningu'!AK37:AL37,("=K"))</f>
        <v>0</v>
      </c>
      <c r="AR58" s="99">
        <f>COUNTIF('6 Obecność na treningu'!AM37:AN37,("=T"))+COUNTIF('6 Obecność na treningu'!AM37:AN37,("=C"))+COUNTIF('6 Obecność na treningu'!AM37:AN37,("=K"))</f>
        <v>0</v>
      </c>
      <c r="AT58" s="99">
        <f>COUNTIF('6 Obecność na treningu'!AO37:AP37,("=T"))+COUNTIF('6 Obecność na treningu'!AO37:AP37,("=C"))+COUNTIF('6 Obecność na treningu'!AO37:AP37,("=K"))</f>
        <v>0</v>
      </c>
      <c r="AV58" s="99">
        <f>COUNTIF('6 Obecność na treningu'!AQ37:AR37,("=T"))+COUNTIF('6 Obecność na treningu'!AQ37:AR37,("=C"))+COUNTIF('6 Obecność na treningu'!AQ37:AR37,("=K"))</f>
        <v>0</v>
      </c>
      <c r="AX58" s="99">
        <f>COUNTIF('6 Obecność na treningu'!AS37:AT37,("=T"))+COUNTIF('6 Obecność na treningu'!AS37:AT37,("=C"))+COUNTIF('6 Obecność na treningu'!AS37:AT37,("=K"))</f>
        <v>0</v>
      </c>
      <c r="AZ58" s="99">
        <f>COUNTIF('6 Obecność na treningu'!AU37:AV37,("=T"))+COUNTIF('6 Obecność na treningu'!AU37:AV37,("=C"))+COUNTIF('6 Obecność na treningu'!AU37:AV37,("=K"))</f>
        <v>0</v>
      </c>
      <c r="BB58" s="99">
        <f>COUNTIF('6 Obecność na treningu'!AW37:AX37,("=T"))+COUNTIF('6 Obecność na treningu'!AW37:AX37,("=C"))+COUNTIF('6 Obecność na treningu'!AW37:AX37,("=K"))</f>
        <v>0</v>
      </c>
      <c r="BD58" s="322">
        <f>COUNTIF('6 Obecność na treningu'!AY37:AZ37,("=T"))+COUNTIF('6 Obecność na treningu'!AY37:AZ37,("=C"))+COUNTIF('6 Obecność na treningu'!AY37:AZ37,("=K"))</f>
        <v>0</v>
      </c>
      <c r="BF58" s="99">
        <f>IF(L58&lt;&gt;0,1,0)</f>
        <v>0</v>
      </c>
      <c r="BH58" s="99">
        <f>IF(N58&lt;&gt;0,1,0)</f>
        <v>0</v>
      </c>
      <c r="BJ58" s="99">
        <f>IF(P58&lt;&gt;0,1,0)</f>
        <v>0</v>
      </c>
      <c r="BL58" s="99">
        <f>IF(R58&lt;&gt;0,1,0)</f>
        <v>0</v>
      </c>
      <c r="BN58" s="99">
        <f>IF(T58&lt;&gt;0,1,0)</f>
        <v>0</v>
      </c>
      <c r="BP58" s="99">
        <f>IF(V58&lt;&gt;0,1,0)</f>
        <v>0</v>
      </c>
      <c r="BR58" s="99">
        <f>IF(X58&lt;&gt;0,1,0)</f>
        <v>0</v>
      </c>
      <c r="BT58" s="99">
        <f>IF(Z58&lt;&gt;0,1,0)</f>
        <v>0</v>
      </c>
      <c r="BV58" s="99">
        <f>IF(AB58&lt;&gt;0,1,0)</f>
        <v>0</v>
      </c>
      <c r="BX58" s="99">
        <f>IF(AD58&lt;&gt;0,1,0)</f>
        <v>0</v>
      </c>
      <c r="BZ58" s="99">
        <f>IF(AF58&lt;&gt;0,1,0)</f>
        <v>0</v>
      </c>
      <c r="CB58" s="99">
        <f>IF(AH58&lt;&gt;0,1,0)</f>
        <v>0</v>
      </c>
      <c r="CD58" s="99">
        <f>IF(AJ58&lt;&gt;0,1,0)</f>
        <v>0</v>
      </c>
      <c r="CF58" s="99">
        <f>IF(AL58&lt;&gt;0,1,0)</f>
        <v>0</v>
      </c>
      <c r="CH58" s="99">
        <f>IF(AN58&lt;&gt;0,1,0)</f>
        <v>0</v>
      </c>
      <c r="CJ58" s="99">
        <f>IF(AP58&lt;&gt;0,1,0)</f>
        <v>0</v>
      </c>
      <c r="CL58" s="99">
        <f>IF(AR58&lt;&gt;0,1,0)</f>
        <v>0</v>
      </c>
      <c r="CN58" s="99">
        <f>IF(AT58&lt;&gt;0,1,0)</f>
        <v>0</v>
      </c>
      <c r="CP58" s="99">
        <f>IF(AV58&lt;&gt;0,1,0)</f>
        <v>0</v>
      </c>
      <c r="CR58" s="99">
        <f>IF(AX58&lt;&gt;0,1,0)</f>
        <v>0</v>
      </c>
      <c r="CT58" s="99">
        <f>IF(AZ58&lt;&gt;0,1,0)</f>
        <v>0</v>
      </c>
      <c r="CV58" s="99">
        <f>IF(BB58&lt;&gt;0,1,0)</f>
        <v>0</v>
      </c>
      <c r="CX58" s="99">
        <f>IF(BD58&lt;&gt;0,1,0)</f>
        <v>0</v>
      </c>
    </row>
    <row r="59" spans="2:102" ht="24.75" customHeight="1">
      <c r="B59" s="329" t="s">
        <v>288</v>
      </c>
      <c r="C59" s="330"/>
      <c r="D59" s="332">
        <f>IF('6 Obecność na treningu'!B38="","",'6 Obecność na treningu'!B38)</f>
      </c>
      <c r="E59" s="332">
        <f>IF('6 Obecność na treningu'!C38="","",'6 Obecność na treningu'!C38)</f>
      </c>
      <c r="F59" s="333">
        <f>IF('6 Obecność na treningu'!D38="","",'6 Obecność na treningu'!D38)</f>
      </c>
      <c r="G59" s="334">
        <f>IF(SUM(BF59:CX59)=0,"",SUM(BF59:CX59))</f>
      </c>
      <c r="H59" s="293" t="s">
        <v>257</v>
      </c>
      <c r="I59" s="293"/>
      <c r="L59" s="99">
        <f>COUNTIF('6 Obecność na treningu'!G38:H38,("=T"))+COUNTIF('6 Obecność na treningu'!G38:H38,("=C"))+COUNTIF('6 Obecność na treningu'!G38:H38,("=K"))</f>
        <v>0</v>
      </c>
      <c r="N59" s="99">
        <f>COUNTIF('6 Obecność na treningu'!I38:J38,("=T"))+COUNTIF('6 Obecność na treningu'!I38:J38,("=C"))+COUNTIF('6 Obecność na treningu'!I38:J38,("=K"))</f>
        <v>0</v>
      </c>
      <c r="P59" s="99">
        <f>COUNTIF('6 Obecność na treningu'!K38:L38,("=T"))+COUNTIF('6 Obecność na treningu'!K38:L38,("=C"))+COUNTIF('6 Obecność na treningu'!K38:L38,("=K"))</f>
        <v>0</v>
      </c>
      <c r="R59" s="99">
        <f>COUNTIF('6 Obecność na treningu'!M38:N38,("=T"))+COUNTIF('6 Obecność na treningu'!M38:N38,("=C"))+COUNTIF('6 Obecność na treningu'!M38:N38,("=K"))</f>
        <v>0</v>
      </c>
      <c r="T59" s="99">
        <f>COUNTIF('6 Obecność na treningu'!O38:P38,("=T"))+COUNTIF('6 Obecność na treningu'!O38:P38,("=C"))+COUNTIF('6 Obecność na treningu'!O38:P38,("=K"))</f>
        <v>0</v>
      </c>
      <c r="V59" s="99">
        <f>COUNTIF('6 Obecność na treningu'!Q38:R38,("=T"))+COUNTIF('6 Obecność na treningu'!Q38:R38,("=C"))+COUNTIF('6 Obecność na treningu'!Q38:R38,("=K"))</f>
        <v>0</v>
      </c>
      <c r="X59" s="99">
        <f>COUNTIF('6 Obecność na treningu'!S38:T38,("=T"))+COUNTIF('6 Obecność na treningu'!S38:T38,("=C"))+COUNTIF('6 Obecność na treningu'!S38:T38,("=K"))</f>
        <v>0</v>
      </c>
      <c r="Z59" s="99">
        <f>COUNTIF('6 Obecność na treningu'!U38:V38,("=T"))+COUNTIF('6 Obecność na treningu'!U38:V38,("=C"))+COUNTIF('6 Obecność na treningu'!U38:V38,("=K"))</f>
        <v>0</v>
      </c>
      <c r="AB59" s="99">
        <f>COUNTIF('6 Obecność na treningu'!W38:X38,("=T"))+COUNTIF('6 Obecność na treningu'!W38:X38,("=C"))+COUNTIF('6 Obecność na treningu'!W38:X38,("=K"))</f>
        <v>0</v>
      </c>
      <c r="AD59" s="99">
        <f>COUNTIF('6 Obecność na treningu'!Y38:Z38,("=T"))+COUNTIF('6 Obecność na treningu'!Y38:Z38,("=C"))+COUNTIF('6 Obecność na treningu'!Y38:Z38,("=K"))</f>
        <v>0</v>
      </c>
      <c r="AF59" s="99">
        <f>COUNTIF('6 Obecność na treningu'!AA38:AB38,("=T"))+COUNTIF('6 Obecność na treningu'!AA38:AB38,("=C"))+COUNTIF('6 Obecność na treningu'!AA38:AB38,("=K"))</f>
        <v>0</v>
      </c>
      <c r="AH59" s="99">
        <f>COUNTIF('6 Obecność na treningu'!AC38:AD38,("=T"))+COUNTIF('6 Obecność na treningu'!AC38:AD38,("=C"))+COUNTIF('6 Obecność na treningu'!AC38:AD38,("=K"))</f>
        <v>0</v>
      </c>
      <c r="AJ59" s="99">
        <f>COUNTIF('6 Obecność na treningu'!AE38:AF38,("=T"))+COUNTIF('6 Obecność na treningu'!AE38:AF38,("=C"))+COUNTIF('6 Obecność na treningu'!AE38:AF38,("=K"))</f>
        <v>0</v>
      </c>
      <c r="AL59" s="99">
        <f>COUNTIF('6 Obecność na treningu'!AG38:AH38,("=T"))+COUNTIF('6 Obecność na treningu'!AG38:AH38,("=C"))+COUNTIF('6 Obecność na treningu'!AG38:AH38,("=K"))</f>
        <v>0</v>
      </c>
      <c r="AN59" s="99">
        <f>COUNTIF('6 Obecność na treningu'!AI38:AJ38,("=T"))+COUNTIF('6 Obecność na treningu'!AI38:AJ38,("=C"))+COUNTIF('6 Obecność na treningu'!AI38:AJ38,("=K"))</f>
        <v>0</v>
      </c>
      <c r="AP59" s="99">
        <f>COUNTIF('6 Obecność na treningu'!AK38:AL38,("=T"))+COUNTIF('6 Obecność na treningu'!AK38:AL38,("=C"))+COUNTIF('6 Obecność na treningu'!AK38:AL38,("=K"))</f>
        <v>0</v>
      </c>
      <c r="AR59" s="99">
        <f>COUNTIF('6 Obecność na treningu'!AM38:AN38,("=T"))+COUNTIF('6 Obecność na treningu'!AM38:AN38,("=C"))+COUNTIF('6 Obecność na treningu'!AM38:AN38,("=K"))</f>
        <v>0</v>
      </c>
      <c r="AT59" s="99">
        <f>COUNTIF('6 Obecność na treningu'!AO38:AP38,("=T"))+COUNTIF('6 Obecność na treningu'!AO38:AP38,("=C"))+COUNTIF('6 Obecność na treningu'!AO38:AP38,("=K"))</f>
        <v>0</v>
      </c>
      <c r="AV59" s="99">
        <f>COUNTIF('6 Obecność na treningu'!AQ38:AR38,("=T"))+COUNTIF('6 Obecność na treningu'!AQ38:AR38,("=C"))+COUNTIF('6 Obecność na treningu'!AQ38:AR38,("=K"))</f>
        <v>0</v>
      </c>
      <c r="AX59" s="99">
        <f>COUNTIF('6 Obecność na treningu'!AS38:AT38,("=T"))+COUNTIF('6 Obecność na treningu'!AS38:AT38,("=C"))+COUNTIF('6 Obecność na treningu'!AS38:AT38,("=K"))</f>
        <v>0</v>
      </c>
      <c r="AZ59" s="99">
        <f>COUNTIF('6 Obecność na treningu'!AU38:AV38,("=T"))+COUNTIF('6 Obecność na treningu'!AU38:AV38,("=C"))+COUNTIF('6 Obecność na treningu'!AU38:AV38,("=K"))</f>
        <v>0</v>
      </c>
      <c r="BB59" s="99">
        <f>COUNTIF('6 Obecność na treningu'!AW38:AX38,("=T"))+COUNTIF('6 Obecność na treningu'!AW38:AX38,("=C"))+COUNTIF('6 Obecność na treningu'!AW38:AX38,("=K"))</f>
        <v>0</v>
      </c>
      <c r="BD59" s="322">
        <f>COUNTIF('6 Obecność na treningu'!AY38:AZ38,("=T"))+COUNTIF('6 Obecność na treningu'!AY38:AZ38,("=C"))+COUNTIF('6 Obecność na treningu'!AY38:AZ38,("=K"))</f>
        <v>0</v>
      </c>
      <c r="BF59" s="99">
        <f>IF(L59&lt;&gt;0,1,0)</f>
        <v>0</v>
      </c>
      <c r="BH59" s="99">
        <f>IF(N59&lt;&gt;0,1,0)</f>
        <v>0</v>
      </c>
      <c r="BJ59" s="99">
        <f>IF(P59&lt;&gt;0,1,0)</f>
        <v>0</v>
      </c>
      <c r="BL59" s="99">
        <f>IF(R59&lt;&gt;0,1,0)</f>
        <v>0</v>
      </c>
      <c r="BN59" s="99">
        <f>IF(T59&lt;&gt;0,1,0)</f>
        <v>0</v>
      </c>
      <c r="BP59" s="99">
        <f>IF(V59&lt;&gt;0,1,0)</f>
        <v>0</v>
      </c>
      <c r="BR59" s="99">
        <f>IF(X59&lt;&gt;0,1,0)</f>
        <v>0</v>
      </c>
      <c r="BT59" s="99">
        <f>IF(Z59&lt;&gt;0,1,0)</f>
        <v>0</v>
      </c>
      <c r="BV59" s="99">
        <f>IF(AB59&lt;&gt;0,1,0)</f>
        <v>0</v>
      </c>
      <c r="BX59" s="99">
        <f>IF(AD59&lt;&gt;0,1,0)</f>
        <v>0</v>
      </c>
      <c r="BZ59" s="99">
        <f>IF(AF59&lt;&gt;0,1,0)</f>
        <v>0</v>
      </c>
      <c r="CB59" s="99">
        <f>IF(AH59&lt;&gt;0,1,0)</f>
        <v>0</v>
      </c>
      <c r="CD59" s="99">
        <f>IF(AJ59&lt;&gt;0,1,0)</f>
        <v>0</v>
      </c>
      <c r="CF59" s="99">
        <f>IF(AL59&lt;&gt;0,1,0)</f>
        <v>0</v>
      </c>
      <c r="CH59" s="99">
        <f>IF(AN59&lt;&gt;0,1,0)</f>
        <v>0</v>
      </c>
      <c r="CJ59" s="99">
        <f>IF(AP59&lt;&gt;0,1,0)</f>
        <v>0</v>
      </c>
      <c r="CL59" s="99">
        <f>IF(AR59&lt;&gt;0,1,0)</f>
        <v>0</v>
      </c>
      <c r="CN59" s="99">
        <f>IF(AT59&lt;&gt;0,1,0)</f>
        <v>0</v>
      </c>
      <c r="CP59" s="99">
        <f>IF(AV59&lt;&gt;0,1,0)</f>
        <v>0</v>
      </c>
      <c r="CR59" s="99">
        <f>IF(AX59&lt;&gt;0,1,0)</f>
        <v>0</v>
      </c>
      <c r="CT59" s="99">
        <f>IF(AZ59&lt;&gt;0,1,0)</f>
        <v>0</v>
      </c>
      <c r="CV59" s="99">
        <f>IF(BB59&lt;&gt;0,1,0)</f>
        <v>0</v>
      </c>
      <c r="CX59" s="99">
        <f>IF(BD59&lt;&gt;0,1,0)</f>
        <v>0</v>
      </c>
    </row>
    <row r="60" spans="2:102" ht="24.75" customHeight="1">
      <c r="B60" s="329" t="s">
        <v>289</v>
      </c>
      <c r="C60" s="330"/>
      <c r="D60" s="332">
        <f>IF('6 Obecność na treningu'!B39="","",'6 Obecność na treningu'!B39)</f>
      </c>
      <c r="E60" s="332">
        <f>IF('6 Obecność na treningu'!C39="","",'6 Obecność na treningu'!C39)</f>
      </c>
      <c r="F60" s="333">
        <f>IF('6 Obecność na treningu'!D39="","",'6 Obecność na treningu'!D39)</f>
      </c>
      <c r="G60" s="334">
        <f>IF(SUM(BF60:CX60)=0,"",SUM(BF60:CX60))</f>
      </c>
      <c r="H60" s="293" t="s">
        <v>257</v>
      </c>
      <c r="I60" s="293"/>
      <c r="L60" s="99">
        <f>COUNTIF('6 Obecność na treningu'!G39:H39,("=T"))+COUNTIF('6 Obecność na treningu'!G39:H39,("=C"))+COUNTIF('6 Obecność na treningu'!G39:H39,("=K"))</f>
        <v>0</v>
      </c>
      <c r="N60" s="99">
        <f>COUNTIF('6 Obecność na treningu'!I39:J39,("=T"))+COUNTIF('6 Obecność na treningu'!I39:J39,("=C"))+COUNTIF('6 Obecność na treningu'!I39:J39,("=K"))</f>
        <v>0</v>
      </c>
      <c r="P60" s="99">
        <f>COUNTIF('6 Obecność na treningu'!K39:L39,("=T"))+COUNTIF('6 Obecność na treningu'!K39:L39,("=C"))+COUNTIF('6 Obecność na treningu'!K39:L39,("=K"))</f>
        <v>0</v>
      </c>
      <c r="R60" s="99">
        <f>COUNTIF('6 Obecność na treningu'!M39:N39,("=T"))+COUNTIF('6 Obecność na treningu'!M39:N39,("=C"))+COUNTIF('6 Obecność na treningu'!M39:N39,("=K"))</f>
        <v>0</v>
      </c>
      <c r="T60" s="99">
        <f>COUNTIF('6 Obecność na treningu'!O39:P39,("=T"))+COUNTIF('6 Obecność na treningu'!O39:P39,("=C"))+COUNTIF('6 Obecność na treningu'!O39:P39,("=K"))</f>
        <v>0</v>
      </c>
      <c r="V60" s="99">
        <f>COUNTIF('6 Obecność na treningu'!Q39:R39,("=T"))+COUNTIF('6 Obecność na treningu'!Q39:R39,("=C"))+COUNTIF('6 Obecność na treningu'!Q39:R39,("=K"))</f>
        <v>0</v>
      </c>
      <c r="X60" s="99">
        <f>COUNTIF('6 Obecność na treningu'!S39:T39,("=T"))+COUNTIF('6 Obecność na treningu'!S39:T39,("=C"))+COUNTIF('6 Obecność na treningu'!S39:T39,("=K"))</f>
        <v>0</v>
      </c>
      <c r="Z60" s="99">
        <f>COUNTIF('6 Obecność na treningu'!U39:V39,("=T"))+COUNTIF('6 Obecność na treningu'!U39:V39,("=C"))+COUNTIF('6 Obecność na treningu'!U39:V39,("=K"))</f>
        <v>0</v>
      </c>
      <c r="AB60" s="99">
        <f>COUNTIF('6 Obecność na treningu'!W39:X39,("=T"))+COUNTIF('6 Obecność na treningu'!W39:X39,("=C"))+COUNTIF('6 Obecność na treningu'!W39:X39,("=K"))</f>
        <v>0</v>
      </c>
      <c r="AD60" s="99">
        <f>COUNTIF('6 Obecność na treningu'!Y39:Z39,("=T"))+COUNTIF('6 Obecność na treningu'!Y39:Z39,("=C"))+COUNTIF('6 Obecność na treningu'!Y39:Z39,("=K"))</f>
        <v>0</v>
      </c>
      <c r="AF60" s="99">
        <f>COUNTIF('6 Obecność na treningu'!AA39:AB39,("=T"))+COUNTIF('6 Obecność na treningu'!AA39:AB39,("=C"))+COUNTIF('6 Obecność na treningu'!AA39:AB39,("=K"))</f>
        <v>0</v>
      </c>
      <c r="AH60" s="99">
        <f>COUNTIF('6 Obecność na treningu'!AC39:AD39,("=T"))+COUNTIF('6 Obecność na treningu'!AC39:AD39,("=C"))+COUNTIF('6 Obecność na treningu'!AC39:AD39,("=K"))</f>
        <v>0</v>
      </c>
      <c r="AJ60" s="99">
        <f>COUNTIF('6 Obecność na treningu'!AE39:AF39,("=T"))+COUNTIF('6 Obecność na treningu'!AE39:AF39,("=C"))+COUNTIF('6 Obecność na treningu'!AE39:AF39,("=K"))</f>
        <v>0</v>
      </c>
      <c r="AL60" s="99">
        <f>COUNTIF('6 Obecność na treningu'!AG39:AH39,("=T"))+COUNTIF('6 Obecność na treningu'!AG39:AH39,("=C"))+COUNTIF('6 Obecność na treningu'!AG39:AH39,("=K"))</f>
        <v>0</v>
      </c>
      <c r="AN60" s="99">
        <f>COUNTIF('6 Obecność na treningu'!AI39:AJ39,("=T"))+COUNTIF('6 Obecność na treningu'!AI39:AJ39,("=C"))+COUNTIF('6 Obecność na treningu'!AI39:AJ39,("=K"))</f>
        <v>0</v>
      </c>
      <c r="AP60" s="99">
        <f>COUNTIF('6 Obecność na treningu'!AK39:AL39,("=T"))+COUNTIF('6 Obecność na treningu'!AK39:AL39,("=C"))+COUNTIF('6 Obecność na treningu'!AK39:AL39,("=K"))</f>
        <v>0</v>
      </c>
      <c r="AR60" s="99">
        <f>COUNTIF('6 Obecność na treningu'!AM39:AN39,("=T"))+COUNTIF('6 Obecność na treningu'!AM39:AN39,("=C"))+COUNTIF('6 Obecność na treningu'!AM39:AN39,("=K"))</f>
        <v>0</v>
      </c>
      <c r="AT60" s="99">
        <f>COUNTIF('6 Obecność na treningu'!AO39:AP39,("=T"))+COUNTIF('6 Obecność na treningu'!AO39:AP39,("=C"))+COUNTIF('6 Obecność na treningu'!AO39:AP39,("=K"))</f>
        <v>0</v>
      </c>
      <c r="AV60" s="99">
        <f>COUNTIF('6 Obecność na treningu'!AQ39:AR39,("=T"))+COUNTIF('6 Obecność na treningu'!AQ39:AR39,("=C"))+COUNTIF('6 Obecność na treningu'!AQ39:AR39,("=K"))</f>
        <v>0</v>
      </c>
      <c r="AX60" s="99">
        <f>COUNTIF('6 Obecność na treningu'!AS39:AT39,("=T"))+COUNTIF('6 Obecność na treningu'!AS39:AT39,("=C"))+COUNTIF('6 Obecność na treningu'!AS39:AT39,("=K"))</f>
        <v>0</v>
      </c>
      <c r="AZ60" s="99">
        <f>COUNTIF('6 Obecność na treningu'!AU39:AV39,("=T"))+COUNTIF('6 Obecność na treningu'!AU39:AV39,("=C"))+COUNTIF('6 Obecność na treningu'!AU39:AV39,("=K"))</f>
        <v>0</v>
      </c>
      <c r="BB60" s="99">
        <f>COUNTIF('6 Obecność na treningu'!AW39:AX39,("=T"))+COUNTIF('6 Obecność na treningu'!AW39:AX39,("=C"))+COUNTIF('6 Obecność na treningu'!AW39:AX39,("=K"))</f>
        <v>0</v>
      </c>
      <c r="BD60" s="322">
        <f>COUNTIF('6 Obecność na treningu'!AY39:AZ39,("=T"))+COUNTIF('6 Obecność na treningu'!AY39:AZ39,("=C"))+COUNTIF('6 Obecność na treningu'!AY39:AZ39,("=K"))</f>
        <v>0</v>
      </c>
      <c r="BF60" s="99">
        <f>IF(L60&lt;&gt;0,1,0)</f>
        <v>0</v>
      </c>
      <c r="BH60" s="99">
        <f>IF(N60&lt;&gt;0,1,0)</f>
        <v>0</v>
      </c>
      <c r="BJ60" s="99">
        <f>IF(P60&lt;&gt;0,1,0)</f>
        <v>0</v>
      </c>
      <c r="BL60" s="99">
        <f>IF(R60&lt;&gt;0,1,0)</f>
        <v>0</v>
      </c>
      <c r="BN60" s="99">
        <f>IF(T60&lt;&gt;0,1,0)</f>
        <v>0</v>
      </c>
      <c r="BP60" s="99">
        <f>IF(V60&lt;&gt;0,1,0)</f>
        <v>0</v>
      </c>
      <c r="BR60" s="99">
        <f>IF(X60&lt;&gt;0,1,0)</f>
        <v>0</v>
      </c>
      <c r="BT60" s="99">
        <f>IF(Z60&lt;&gt;0,1,0)</f>
        <v>0</v>
      </c>
      <c r="BV60" s="99">
        <f>IF(AB60&lt;&gt;0,1,0)</f>
        <v>0</v>
      </c>
      <c r="BX60" s="99">
        <f>IF(AD60&lt;&gt;0,1,0)</f>
        <v>0</v>
      </c>
      <c r="BZ60" s="99">
        <f>IF(AF60&lt;&gt;0,1,0)</f>
        <v>0</v>
      </c>
      <c r="CB60" s="99">
        <f>IF(AH60&lt;&gt;0,1,0)</f>
        <v>0</v>
      </c>
      <c r="CD60" s="99">
        <f>IF(AJ60&lt;&gt;0,1,0)</f>
        <v>0</v>
      </c>
      <c r="CF60" s="99">
        <f>IF(AL60&lt;&gt;0,1,0)</f>
        <v>0</v>
      </c>
      <c r="CH60" s="99">
        <f>IF(AN60&lt;&gt;0,1,0)</f>
        <v>0</v>
      </c>
      <c r="CJ60" s="99">
        <f>IF(AP60&lt;&gt;0,1,0)</f>
        <v>0</v>
      </c>
      <c r="CL60" s="99">
        <f>IF(AR60&lt;&gt;0,1,0)</f>
        <v>0</v>
      </c>
      <c r="CN60" s="99">
        <f>IF(AT60&lt;&gt;0,1,0)</f>
        <v>0</v>
      </c>
      <c r="CP60" s="99">
        <f>IF(AV60&lt;&gt;0,1,0)</f>
        <v>0</v>
      </c>
      <c r="CR60" s="99">
        <f>IF(AX60&lt;&gt;0,1,0)</f>
        <v>0</v>
      </c>
      <c r="CT60" s="99">
        <f>IF(AZ60&lt;&gt;0,1,0)</f>
        <v>0</v>
      </c>
      <c r="CV60" s="99">
        <f>IF(BB60&lt;&gt;0,1,0)</f>
        <v>0</v>
      </c>
      <c r="CX60" s="99">
        <f>IF(BD60&lt;&gt;0,1,0)</f>
        <v>0</v>
      </c>
    </row>
    <row r="61" spans="2:102" ht="24.75" customHeight="1">
      <c r="B61" s="329" t="s">
        <v>290</v>
      </c>
      <c r="C61" s="330"/>
      <c r="D61" s="332">
        <f>IF('6 Obecność na treningu'!B40="","",'6 Obecność na treningu'!B40)</f>
      </c>
      <c r="E61" s="332">
        <f>IF('6 Obecność na treningu'!C40="","",'6 Obecność na treningu'!C40)</f>
      </c>
      <c r="F61" s="333">
        <f>IF('6 Obecność na treningu'!D40="","",'6 Obecność na treningu'!D40)</f>
      </c>
      <c r="G61" s="334">
        <f>IF(SUM(BF61:CX61)=0,"",SUM(BF61:CX61))</f>
      </c>
      <c r="H61" s="293" t="s">
        <v>257</v>
      </c>
      <c r="I61" s="293"/>
      <c r="L61" s="99">
        <f>COUNTIF('6 Obecność na treningu'!G40:H40,("=T"))+COUNTIF('6 Obecność na treningu'!G40:H40,("=C"))+COUNTIF('6 Obecność na treningu'!G40:H40,("=K"))</f>
        <v>0</v>
      </c>
      <c r="N61" s="99">
        <f>COUNTIF('6 Obecność na treningu'!I40:J40,("=T"))+COUNTIF('6 Obecność na treningu'!I40:J40,("=C"))+COUNTIF('6 Obecność na treningu'!I40:J40,("=K"))</f>
        <v>0</v>
      </c>
      <c r="P61" s="99">
        <f>COUNTIF('6 Obecność na treningu'!K40:L40,("=T"))+COUNTIF('6 Obecność na treningu'!K40:L40,("=C"))+COUNTIF('6 Obecność na treningu'!K40:L40,("=K"))</f>
        <v>0</v>
      </c>
      <c r="R61" s="99">
        <f>COUNTIF('6 Obecność na treningu'!M40:N40,("=T"))+COUNTIF('6 Obecność na treningu'!M40:N40,("=C"))+COUNTIF('6 Obecność na treningu'!M40:N40,("=K"))</f>
        <v>0</v>
      </c>
      <c r="T61" s="99">
        <f>COUNTIF('6 Obecność na treningu'!O40:P40,("=T"))+COUNTIF('6 Obecność na treningu'!O40:P40,("=C"))+COUNTIF('6 Obecność na treningu'!O40:P40,("=K"))</f>
        <v>0</v>
      </c>
      <c r="V61" s="99">
        <f>COUNTIF('6 Obecność na treningu'!Q40:R40,("=T"))+COUNTIF('6 Obecność na treningu'!Q40:R40,("=C"))+COUNTIF('6 Obecność na treningu'!Q40:R40,("=K"))</f>
        <v>0</v>
      </c>
      <c r="X61" s="99">
        <f>COUNTIF('6 Obecność na treningu'!S40:T40,("=T"))+COUNTIF('6 Obecność na treningu'!S40:T40,("=C"))+COUNTIF('6 Obecność na treningu'!S40:T40,("=K"))</f>
        <v>0</v>
      </c>
      <c r="Z61" s="99">
        <f>COUNTIF('6 Obecność na treningu'!U40:V40,("=T"))+COUNTIF('6 Obecność na treningu'!U40:V40,("=C"))+COUNTIF('6 Obecność na treningu'!U40:V40,("=K"))</f>
        <v>0</v>
      </c>
      <c r="AB61" s="99">
        <f>COUNTIF('6 Obecność na treningu'!W40:X40,("=T"))+COUNTIF('6 Obecność na treningu'!W40:X40,("=C"))+COUNTIF('6 Obecność na treningu'!W40:X40,("=K"))</f>
        <v>0</v>
      </c>
      <c r="AD61" s="99">
        <f>COUNTIF('6 Obecność na treningu'!Y40:Z40,("=T"))+COUNTIF('6 Obecność na treningu'!Y40:Z40,("=C"))+COUNTIF('6 Obecność na treningu'!Y40:Z40,("=K"))</f>
        <v>0</v>
      </c>
      <c r="AF61" s="99">
        <f>COUNTIF('6 Obecność na treningu'!AA40:AB40,("=T"))+COUNTIF('6 Obecność na treningu'!AA40:AB40,("=C"))+COUNTIF('6 Obecność na treningu'!AA40:AB40,("=K"))</f>
        <v>0</v>
      </c>
      <c r="AH61" s="99">
        <f>COUNTIF('6 Obecność na treningu'!AC40:AD40,("=T"))+COUNTIF('6 Obecność na treningu'!AC40:AD40,("=C"))+COUNTIF('6 Obecność na treningu'!AC40:AD40,("=K"))</f>
        <v>0</v>
      </c>
      <c r="AJ61" s="99">
        <f>COUNTIF('6 Obecność na treningu'!AE40:AF40,("=T"))+COUNTIF('6 Obecność na treningu'!AE40:AF40,("=C"))+COUNTIF('6 Obecność na treningu'!AE40:AF40,("=K"))</f>
        <v>0</v>
      </c>
      <c r="AL61" s="99">
        <f>COUNTIF('6 Obecność na treningu'!AG40:AH40,("=T"))+COUNTIF('6 Obecność na treningu'!AG40:AH40,("=C"))+COUNTIF('6 Obecność na treningu'!AG40:AH40,("=K"))</f>
        <v>0</v>
      </c>
      <c r="AN61" s="99">
        <f>COUNTIF('6 Obecność na treningu'!AI40:AJ40,("=T"))+COUNTIF('6 Obecność na treningu'!AI40:AJ40,("=C"))+COUNTIF('6 Obecność na treningu'!AI40:AJ40,("=K"))</f>
        <v>0</v>
      </c>
      <c r="AP61" s="99">
        <f>COUNTIF('6 Obecność na treningu'!AK40:AL40,("=T"))+COUNTIF('6 Obecność na treningu'!AK40:AL40,("=C"))+COUNTIF('6 Obecność na treningu'!AK40:AL40,("=K"))</f>
        <v>0</v>
      </c>
      <c r="AR61" s="99">
        <f>COUNTIF('6 Obecność na treningu'!AM40:AN40,("=T"))+COUNTIF('6 Obecność na treningu'!AM40:AN40,("=C"))+COUNTIF('6 Obecność na treningu'!AM40:AN40,("=K"))</f>
        <v>0</v>
      </c>
      <c r="AT61" s="99">
        <f>COUNTIF('6 Obecność na treningu'!AO40:AP40,("=T"))+COUNTIF('6 Obecność na treningu'!AO40:AP40,("=C"))+COUNTIF('6 Obecność na treningu'!AO40:AP40,("=K"))</f>
        <v>0</v>
      </c>
      <c r="AV61" s="99">
        <f>COUNTIF('6 Obecność na treningu'!AQ40:AR40,("=T"))+COUNTIF('6 Obecność na treningu'!AQ40:AR40,("=C"))+COUNTIF('6 Obecność na treningu'!AQ40:AR40,("=K"))</f>
        <v>0</v>
      </c>
      <c r="AX61" s="99">
        <f>COUNTIF('6 Obecność na treningu'!AS40:AT40,("=T"))+COUNTIF('6 Obecność na treningu'!AS40:AT40,("=C"))+COUNTIF('6 Obecność na treningu'!AS40:AT40,("=K"))</f>
        <v>0</v>
      </c>
      <c r="AZ61" s="99">
        <f>COUNTIF('6 Obecność na treningu'!AU40:AV40,("=T"))+COUNTIF('6 Obecność na treningu'!AU40:AV40,("=C"))+COUNTIF('6 Obecność na treningu'!AU40:AV40,("=K"))</f>
        <v>0</v>
      </c>
      <c r="BB61" s="99">
        <f>COUNTIF('6 Obecność na treningu'!AW40:AX40,("=T"))+COUNTIF('6 Obecność na treningu'!AW40:AX40,("=C"))+COUNTIF('6 Obecność na treningu'!AW40:AX40,("=K"))</f>
        <v>0</v>
      </c>
      <c r="BD61" s="322">
        <f>COUNTIF('6 Obecność na treningu'!AY40:AZ40,("=T"))+COUNTIF('6 Obecność na treningu'!AY40:AZ40,("=C"))+COUNTIF('6 Obecność na treningu'!AY40:AZ40,("=K"))</f>
        <v>0</v>
      </c>
      <c r="BF61" s="99">
        <f>IF(L61&lt;&gt;0,1,0)</f>
        <v>0</v>
      </c>
      <c r="BH61" s="99">
        <f>IF(N61&lt;&gt;0,1,0)</f>
        <v>0</v>
      </c>
      <c r="BJ61" s="99">
        <f>IF(P61&lt;&gt;0,1,0)</f>
        <v>0</v>
      </c>
      <c r="BL61" s="99">
        <f>IF(R61&lt;&gt;0,1,0)</f>
        <v>0</v>
      </c>
      <c r="BN61" s="99">
        <f>IF(T61&lt;&gt;0,1,0)</f>
        <v>0</v>
      </c>
      <c r="BP61" s="99">
        <f>IF(V61&lt;&gt;0,1,0)</f>
        <v>0</v>
      </c>
      <c r="BR61" s="99">
        <f>IF(X61&lt;&gt;0,1,0)</f>
        <v>0</v>
      </c>
      <c r="BT61" s="99">
        <f>IF(Z61&lt;&gt;0,1,0)</f>
        <v>0</v>
      </c>
      <c r="BV61" s="99">
        <f>IF(AB61&lt;&gt;0,1,0)</f>
        <v>0</v>
      </c>
      <c r="BX61" s="99">
        <f>IF(AD61&lt;&gt;0,1,0)</f>
        <v>0</v>
      </c>
      <c r="BZ61" s="99">
        <f>IF(AF61&lt;&gt;0,1,0)</f>
        <v>0</v>
      </c>
      <c r="CB61" s="99">
        <f>IF(AH61&lt;&gt;0,1,0)</f>
        <v>0</v>
      </c>
      <c r="CD61" s="99">
        <f>IF(AJ61&lt;&gt;0,1,0)</f>
        <v>0</v>
      </c>
      <c r="CF61" s="99">
        <f>IF(AL61&lt;&gt;0,1,0)</f>
        <v>0</v>
      </c>
      <c r="CH61" s="99">
        <f>IF(AN61&lt;&gt;0,1,0)</f>
        <v>0</v>
      </c>
      <c r="CJ61" s="99">
        <f>IF(AP61&lt;&gt;0,1,0)</f>
        <v>0</v>
      </c>
      <c r="CL61" s="99">
        <f>IF(AR61&lt;&gt;0,1,0)</f>
        <v>0</v>
      </c>
      <c r="CN61" s="99">
        <f>IF(AT61&lt;&gt;0,1,0)</f>
        <v>0</v>
      </c>
      <c r="CP61" s="99">
        <f>IF(AV61&lt;&gt;0,1,0)</f>
        <v>0</v>
      </c>
      <c r="CR61" s="99">
        <f>IF(AX61&lt;&gt;0,1,0)</f>
        <v>0</v>
      </c>
      <c r="CT61" s="99">
        <f>IF(AZ61&lt;&gt;0,1,0)</f>
        <v>0</v>
      </c>
      <c r="CV61" s="99">
        <f>IF(BB61&lt;&gt;0,1,0)</f>
        <v>0</v>
      </c>
      <c r="CX61" s="99">
        <f>IF(BD61&lt;&gt;0,1,0)</f>
        <v>0</v>
      </c>
    </row>
    <row r="62" spans="2:102" ht="24.75" customHeight="1">
      <c r="B62" s="329" t="s">
        <v>291</v>
      </c>
      <c r="C62" s="330"/>
      <c r="D62" s="332">
        <f>IF('6 Obecność na treningu'!B41="","",'6 Obecność na treningu'!B41)</f>
      </c>
      <c r="E62" s="332">
        <f>IF('6 Obecność na treningu'!C41="","",'6 Obecność na treningu'!C41)</f>
      </c>
      <c r="F62" s="333">
        <f>IF('6 Obecność na treningu'!D41="","",'6 Obecność na treningu'!D41)</f>
      </c>
      <c r="G62" s="334">
        <f>IF(SUM(BF62:CX62)=0,"",SUM(BF62:CX62))</f>
      </c>
      <c r="H62" s="293" t="s">
        <v>257</v>
      </c>
      <c r="I62" s="293"/>
      <c r="L62" s="99">
        <f>COUNTIF('6 Obecność na treningu'!G41:H41,("=T"))+COUNTIF('6 Obecność na treningu'!G41:H41,("=C"))+COUNTIF('6 Obecność na treningu'!G41:H41,("=K"))</f>
        <v>0</v>
      </c>
      <c r="N62" s="99">
        <f>COUNTIF('6 Obecność na treningu'!I41:J41,("=T"))+COUNTIF('6 Obecność na treningu'!I41:J41,("=C"))+COUNTIF('6 Obecność na treningu'!I41:J41,("=K"))</f>
        <v>0</v>
      </c>
      <c r="P62" s="99">
        <f>COUNTIF('6 Obecność na treningu'!K41:L41,("=T"))+COUNTIF('6 Obecność na treningu'!K41:L41,("=C"))+COUNTIF('6 Obecność na treningu'!K41:L41,("=K"))</f>
        <v>0</v>
      </c>
      <c r="R62" s="99">
        <f>COUNTIF('6 Obecność na treningu'!M41:N41,("=T"))+COUNTIF('6 Obecność na treningu'!M41:N41,("=C"))+COUNTIF('6 Obecność na treningu'!M41:N41,("=K"))</f>
        <v>0</v>
      </c>
      <c r="T62" s="99">
        <f>COUNTIF('6 Obecność na treningu'!O41:P41,("=T"))+COUNTIF('6 Obecność na treningu'!O41:P41,("=C"))+COUNTIF('6 Obecność na treningu'!O41:P41,("=K"))</f>
        <v>0</v>
      </c>
      <c r="V62" s="99">
        <f>COUNTIF('6 Obecność na treningu'!Q41:R41,("=T"))+COUNTIF('6 Obecność na treningu'!Q41:R41,("=C"))+COUNTIF('6 Obecność na treningu'!Q41:R41,("=K"))</f>
        <v>0</v>
      </c>
      <c r="X62" s="99">
        <f>COUNTIF('6 Obecność na treningu'!S41:T41,("=T"))+COUNTIF('6 Obecność na treningu'!S41:T41,("=C"))+COUNTIF('6 Obecność na treningu'!S41:T41,("=K"))</f>
        <v>0</v>
      </c>
      <c r="Z62" s="99">
        <f>COUNTIF('6 Obecność na treningu'!U41:V41,("=T"))+COUNTIF('6 Obecność na treningu'!U41:V41,("=C"))+COUNTIF('6 Obecność na treningu'!U41:V41,("=K"))</f>
        <v>0</v>
      </c>
      <c r="AB62" s="99">
        <f>COUNTIF('6 Obecność na treningu'!W41:X41,("=T"))+COUNTIF('6 Obecność na treningu'!W41:X41,("=C"))+COUNTIF('6 Obecność na treningu'!W41:X41,("=K"))</f>
        <v>0</v>
      </c>
      <c r="AD62" s="99">
        <f>COUNTIF('6 Obecność na treningu'!Y41:Z41,("=T"))+COUNTIF('6 Obecność na treningu'!Y41:Z41,("=C"))+COUNTIF('6 Obecność na treningu'!Y41:Z41,("=K"))</f>
        <v>0</v>
      </c>
      <c r="AF62" s="99">
        <f>COUNTIF('6 Obecność na treningu'!AA41:AB41,("=T"))+COUNTIF('6 Obecność na treningu'!AA41:AB41,("=C"))+COUNTIF('6 Obecność na treningu'!AA41:AB41,("=K"))</f>
        <v>0</v>
      </c>
      <c r="AH62" s="99">
        <f>COUNTIF('6 Obecność na treningu'!AC41:AD41,("=T"))+COUNTIF('6 Obecność na treningu'!AC41:AD41,("=C"))+COUNTIF('6 Obecność na treningu'!AC41:AD41,("=K"))</f>
        <v>0</v>
      </c>
      <c r="AJ62" s="99">
        <f>COUNTIF('6 Obecność na treningu'!AE41:AF41,("=T"))+COUNTIF('6 Obecność na treningu'!AE41:AF41,("=C"))+COUNTIF('6 Obecność na treningu'!AE41:AF41,("=K"))</f>
        <v>0</v>
      </c>
      <c r="AL62" s="99">
        <f>COUNTIF('6 Obecność na treningu'!AG41:AH41,("=T"))+COUNTIF('6 Obecność na treningu'!AG41:AH41,("=C"))+COUNTIF('6 Obecność na treningu'!AG41:AH41,("=K"))</f>
        <v>0</v>
      </c>
      <c r="AN62" s="99">
        <f>COUNTIF('6 Obecność na treningu'!AI41:AJ41,("=T"))+COUNTIF('6 Obecność na treningu'!AI41:AJ41,("=C"))+COUNTIF('6 Obecność na treningu'!AI41:AJ41,("=K"))</f>
        <v>0</v>
      </c>
      <c r="AP62" s="99">
        <f>COUNTIF('6 Obecność na treningu'!AK41:AL41,("=T"))+COUNTIF('6 Obecność na treningu'!AK41:AL41,("=C"))+COUNTIF('6 Obecność na treningu'!AK41:AL41,("=K"))</f>
        <v>0</v>
      </c>
      <c r="AR62" s="99">
        <f>COUNTIF('6 Obecność na treningu'!AM41:AN41,("=T"))+COUNTIF('6 Obecność na treningu'!AM41:AN41,("=C"))+COUNTIF('6 Obecność na treningu'!AM41:AN41,("=K"))</f>
        <v>0</v>
      </c>
      <c r="AT62" s="99">
        <f>COUNTIF('6 Obecność na treningu'!AO41:AP41,("=T"))+COUNTIF('6 Obecność na treningu'!AO41:AP41,("=C"))+COUNTIF('6 Obecność na treningu'!AO41:AP41,("=K"))</f>
        <v>0</v>
      </c>
      <c r="AV62" s="99">
        <f>COUNTIF('6 Obecność na treningu'!AQ41:AR41,("=T"))+COUNTIF('6 Obecność na treningu'!AQ41:AR41,("=C"))+COUNTIF('6 Obecność na treningu'!AQ41:AR41,("=K"))</f>
        <v>0</v>
      </c>
      <c r="AX62" s="99">
        <f>COUNTIF('6 Obecność na treningu'!AS41:AT41,("=T"))+COUNTIF('6 Obecność na treningu'!AS41:AT41,("=C"))+COUNTIF('6 Obecność na treningu'!AS41:AT41,("=K"))</f>
        <v>0</v>
      </c>
      <c r="AZ62" s="99">
        <f>COUNTIF('6 Obecność na treningu'!AU41:AV41,("=T"))+COUNTIF('6 Obecność na treningu'!AU41:AV41,("=C"))+COUNTIF('6 Obecność na treningu'!AU41:AV41,("=K"))</f>
        <v>0</v>
      </c>
      <c r="BB62" s="99">
        <f>COUNTIF('6 Obecność na treningu'!AW41:AX41,("=T"))+COUNTIF('6 Obecność na treningu'!AW41:AX41,("=C"))+COUNTIF('6 Obecność na treningu'!AW41:AX41,("=K"))</f>
        <v>0</v>
      </c>
      <c r="BD62" s="322">
        <f>COUNTIF('6 Obecność na treningu'!AY41:AZ41,("=T"))+COUNTIF('6 Obecność na treningu'!AY41:AZ41,("=C"))+COUNTIF('6 Obecność na treningu'!AY41:AZ41,("=K"))</f>
        <v>0</v>
      </c>
      <c r="BF62" s="99">
        <f>IF(L62&lt;&gt;0,1,0)</f>
        <v>0</v>
      </c>
      <c r="BH62" s="99">
        <f>IF(N62&lt;&gt;0,1,0)</f>
        <v>0</v>
      </c>
      <c r="BJ62" s="99">
        <f>IF(P62&lt;&gt;0,1,0)</f>
        <v>0</v>
      </c>
      <c r="BL62" s="99">
        <f>IF(R62&lt;&gt;0,1,0)</f>
        <v>0</v>
      </c>
      <c r="BN62" s="99">
        <f>IF(T62&lt;&gt;0,1,0)</f>
        <v>0</v>
      </c>
      <c r="BP62" s="99">
        <f>IF(V62&lt;&gt;0,1,0)</f>
        <v>0</v>
      </c>
      <c r="BR62" s="99">
        <f>IF(X62&lt;&gt;0,1,0)</f>
        <v>0</v>
      </c>
      <c r="BT62" s="99">
        <f>IF(Z62&lt;&gt;0,1,0)</f>
        <v>0</v>
      </c>
      <c r="BV62" s="99">
        <f>IF(AB62&lt;&gt;0,1,0)</f>
        <v>0</v>
      </c>
      <c r="BX62" s="99">
        <f>IF(AD62&lt;&gt;0,1,0)</f>
        <v>0</v>
      </c>
      <c r="BZ62" s="99">
        <f>IF(AF62&lt;&gt;0,1,0)</f>
        <v>0</v>
      </c>
      <c r="CB62" s="99">
        <f>IF(AH62&lt;&gt;0,1,0)</f>
        <v>0</v>
      </c>
      <c r="CD62" s="99">
        <f>IF(AJ62&lt;&gt;0,1,0)</f>
        <v>0</v>
      </c>
      <c r="CF62" s="99">
        <f>IF(AL62&lt;&gt;0,1,0)</f>
        <v>0</v>
      </c>
      <c r="CH62" s="99">
        <f>IF(AN62&lt;&gt;0,1,0)</f>
        <v>0</v>
      </c>
      <c r="CJ62" s="99">
        <f>IF(AP62&lt;&gt;0,1,0)</f>
        <v>0</v>
      </c>
      <c r="CL62" s="99">
        <f>IF(AR62&lt;&gt;0,1,0)</f>
        <v>0</v>
      </c>
      <c r="CN62" s="99">
        <f>IF(AT62&lt;&gt;0,1,0)</f>
        <v>0</v>
      </c>
      <c r="CP62" s="99">
        <f>IF(AV62&lt;&gt;0,1,0)</f>
        <v>0</v>
      </c>
      <c r="CR62" s="99">
        <f>IF(AX62&lt;&gt;0,1,0)</f>
        <v>0</v>
      </c>
      <c r="CT62" s="99">
        <f>IF(AZ62&lt;&gt;0,1,0)</f>
        <v>0</v>
      </c>
      <c r="CV62" s="99">
        <f>IF(BB62&lt;&gt;0,1,0)</f>
        <v>0</v>
      </c>
      <c r="CX62" s="99">
        <f>IF(BD62&lt;&gt;0,1,0)</f>
        <v>0</v>
      </c>
    </row>
    <row r="63" spans="2:102" ht="24.75" customHeight="1">
      <c r="B63" s="329" t="s">
        <v>292</v>
      </c>
      <c r="C63" s="330"/>
      <c r="D63" s="332">
        <f>IF('6 Obecność na treningu'!B42="","",'6 Obecność na treningu'!B42)</f>
      </c>
      <c r="E63" s="332">
        <f>IF('6 Obecność na treningu'!C42="","",'6 Obecność na treningu'!C42)</f>
      </c>
      <c r="F63" s="333">
        <f>IF('6 Obecność na treningu'!D42="","",'6 Obecność na treningu'!D42)</f>
      </c>
      <c r="G63" s="334">
        <f>IF(SUM(BF63:CX63)=0,"",SUM(BF63:CX63))</f>
      </c>
      <c r="H63" s="293" t="s">
        <v>257</v>
      </c>
      <c r="I63" s="293"/>
      <c r="L63" s="99">
        <f>COUNTIF('6 Obecność na treningu'!G42:H42,("=T"))+COUNTIF('6 Obecność na treningu'!G42:H42,("=C"))+COUNTIF('6 Obecność na treningu'!G42:H42,("=K"))</f>
        <v>0</v>
      </c>
      <c r="N63" s="99">
        <f>COUNTIF('6 Obecność na treningu'!I42:J42,("=T"))+COUNTIF('6 Obecność na treningu'!I42:J42,("=C"))+COUNTIF('6 Obecność na treningu'!I42:J42,("=K"))</f>
        <v>0</v>
      </c>
      <c r="P63" s="99">
        <f>COUNTIF('6 Obecność na treningu'!K42:L42,("=T"))+COUNTIF('6 Obecność na treningu'!K42:L42,("=C"))+COUNTIF('6 Obecność na treningu'!K42:L42,("=K"))</f>
        <v>0</v>
      </c>
      <c r="R63" s="99">
        <f>COUNTIF('6 Obecność na treningu'!M42:N42,("=T"))+COUNTIF('6 Obecność na treningu'!M42:N42,("=C"))+COUNTIF('6 Obecność na treningu'!M42:N42,("=K"))</f>
        <v>0</v>
      </c>
      <c r="T63" s="99">
        <f>COUNTIF('6 Obecność na treningu'!O42:P42,("=T"))+COUNTIF('6 Obecność na treningu'!O42:P42,("=C"))+COUNTIF('6 Obecność na treningu'!O42:P42,("=K"))</f>
        <v>0</v>
      </c>
      <c r="V63" s="99">
        <f>COUNTIF('6 Obecność na treningu'!Q42:R42,("=T"))+COUNTIF('6 Obecność na treningu'!Q42:R42,("=C"))+COUNTIF('6 Obecność na treningu'!Q42:R42,("=K"))</f>
        <v>0</v>
      </c>
      <c r="X63" s="99">
        <f>COUNTIF('6 Obecność na treningu'!S42:T42,("=T"))+COUNTIF('6 Obecność na treningu'!S42:T42,("=C"))+COUNTIF('6 Obecność na treningu'!S42:T42,("=K"))</f>
        <v>0</v>
      </c>
      <c r="Z63" s="99">
        <f>COUNTIF('6 Obecność na treningu'!U42:V42,("=T"))+COUNTIF('6 Obecność na treningu'!U42:V42,("=C"))+COUNTIF('6 Obecność na treningu'!U42:V42,("=K"))</f>
        <v>0</v>
      </c>
      <c r="AB63" s="99">
        <f>COUNTIF('6 Obecność na treningu'!W42:X42,("=T"))+COUNTIF('6 Obecność na treningu'!W42:X42,("=C"))+COUNTIF('6 Obecność na treningu'!W42:X42,("=K"))</f>
        <v>0</v>
      </c>
      <c r="AD63" s="99">
        <f>COUNTIF('6 Obecność na treningu'!Y42:Z42,("=T"))+COUNTIF('6 Obecność na treningu'!Y42:Z42,("=C"))+COUNTIF('6 Obecność na treningu'!Y42:Z42,("=K"))</f>
        <v>0</v>
      </c>
      <c r="AF63" s="99">
        <f>COUNTIF('6 Obecność na treningu'!AA42:AB42,("=T"))+COUNTIF('6 Obecność na treningu'!AA42:AB42,("=C"))+COUNTIF('6 Obecność na treningu'!AA42:AB42,("=K"))</f>
        <v>0</v>
      </c>
      <c r="AH63" s="99">
        <f>COUNTIF('6 Obecność na treningu'!AC42:AD42,("=T"))+COUNTIF('6 Obecność na treningu'!AC42:AD42,("=C"))+COUNTIF('6 Obecność na treningu'!AC42:AD42,("=K"))</f>
        <v>0</v>
      </c>
      <c r="AJ63" s="99">
        <f>COUNTIF('6 Obecność na treningu'!AE42:AF42,("=T"))+COUNTIF('6 Obecność na treningu'!AE42:AF42,("=C"))+COUNTIF('6 Obecność na treningu'!AE42:AF42,("=K"))</f>
        <v>0</v>
      </c>
      <c r="AL63" s="99">
        <f>COUNTIF('6 Obecność na treningu'!AG42:AH42,("=T"))+COUNTIF('6 Obecność na treningu'!AG42:AH42,("=C"))+COUNTIF('6 Obecność na treningu'!AG42:AH42,("=K"))</f>
        <v>0</v>
      </c>
      <c r="AN63" s="99">
        <f>COUNTIF('6 Obecność na treningu'!AI42:AJ42,("=T"))+COUNTIF('6 Obecność na treningu'!AI42:AJ42,("=C"))+COUNTIF('6 Obecność na treningu'!AI42:AJ42,("=K"))</f>
        <v>0</v>
      </c>
      <c r="AP63" s="99">
        <f>COUNTIF('6 Obecność na treningu'!AK42:AL42,("=T"))+COUNTIF('6 Obecność na treningu'!AK42:AL42,("=C"))+COUNTIF('6 Obecność na treningu'!AK42:AL42,("=K"))</f>
        <v>0</v>
      </c>
      <c r="AR63" s="99">
        <f>COUNTIF('6 Obecność na treningu'!AM42:AN42,("=T"))+COUNTIF('6 Obecność na treningu'!AM42:AN42,("=C"))+COUNTIF('6 Obecność na treningu'!AM42:AN42,("=K"))</f>
        <v>0</v>
      </c>
      <c r="AT63" s="99">
        <f>COUNTIF('6 Obecność na treningu'!AO42:AP42,("=T"))+COUNTIF('6 Obecność na treningu'!AO42:AP42,("=C"))+COUNTIF('6 Obecność na treningu'!AO42:AP42,("=K"))</f>
        <v>0</v>
      </c>
      <c r="AV63" s="99">
        <f>COUNTIF('6 Obecność na treningu'!AQ42:AR42,("=T"))+COUNTIF('6 Obecność na treningu'!AQ42:AR42,("=C"))+COUNTIF('6 Obecność na treningu'!AQ42:AR42,("=K"))</f>
        <v>0</v>
      </c>
      <c r="AX63" s="99">
        <f>COUNTIF('6 Obecność na treningu'!AS42:AT42,("=T"))+COUNTIF('6 Obecność na treningu'!AS42:AT42,("=C"))+COUNTIF('6 Obecność na treningu'!AS42:AT42,("=K"))</f>
        <v>0</v>
      </c>
      <c r="AZ63" s="99">
        <f>COUNTIF('6 Obecność na treningu'!AU42:AV42,("=T"))+COUNTIF('6 Obecność na treningu'!AU42:AV42,("=C"))+COUNTIF('6 Obecność na treningu'!AU42:AV42,("=K"))</f>
        <v>0</v>
      </c>
      <c r="BB63" s="99">
        <f>COUNTIF('6 Obecność na treningu'!AW42:AX42,("=T"))+COUNTIF('6 Obecność na treningu'!AW42:AX42,("=C"))+COUNTIF('6 Obecność na treningu'!AW42:AX42,("=K"))</f>
        <v>0</v>
      </c>
      <c r="BD63" s="322">
        <f>COUNTIF('6 Obecność na treningu'!AY42:AZ42,("=T"))+COUNTIF('6 Obecność na treningu'!AY42:AZ42,("=C"))+COUNTIF('6 Obecność na treningu'!AY42:AZ42,("=K"))</f>
        <v>0</v>
      </c>
      <c r="BF63" s="99">
        <f>IF(L63&lt;&gt;0,1,0)</f>
        <v>0</v>
      </c>
      <c r="BH63" s="99">
        <f>IF(N63&lt;&gt;0,1,0)</f>
        <v>0</v>
      </c>
      <c r="BJ63" s="99">
        <f>IF(P63&lt;&gt;0,1,0)</f>
        <v>0</v>
      </c>
      <c r="BL63" s="99">
        <f>IF(R63&lt;&gt;0,1,0)</f>
        <v>0</v>
      </c>
      <c r="BN63" s="99">
        <f>IF(T63&lt;&gt;0,1,0)</f>
        <v>0</v>
      </c>
      <c r="BP63" s="99">
        <f>IF(V63&lt;&gt;0,1,0)</f>
        <v>0</v>
      </c>
      <c r="BR63" s="99">
        <f>IF(X63&lt;&gt;0,1,0)</f>
        <v>0</v>
      </c>
      <c r="BT63" s="99">
        <f>IF(Z63&lt;&gt;0,1,0)</f>
        <v>0</v>
      </c>
      <c r="BV63" s="99">
        <f>IF(AB63&lt;&gt;0,1,0)</f>
        <v>0</v>
      </c>
      <c r="BX63" s="99">
        <f>IF(AD63&lt;&gt;0,1,0)</f>
        <v>0</v>
      </c>
      <c r="BZ63" s="99">
        <f>IF(AF63&lt;&gt;0,1,0)</f>
        <v>0</v>
      </c>
      <c r="CB63" s="99">
        <f>IF(AH63&lt;&gt;0,1,0)</f>
        <v>0</v>
      </c>
      <c r="CD63" s="99">
        <f>IF(AJ63&lt;&gt;0,1,0)</f>
        <v>0</v>
      </c>
      <c r="CF63" s="99">
        <f>IF(AL63&lt;&gt;0,1,0)</f>
        <v>0</v>
      </c>
      <c r="CH63" s="99">
        <f>IF(AN63&lt;&gt;0,1,0)</f>
        <v>0</v>
      </c>
      <c r="CJ63" s="99">
        <f>IF(AP63&lt;&gt;0,1,0)</f>
        <v>0</v>
      </c>
      <c r="CL63" s="99">
        <f>IF(AR63&lt;&gt;0,1,0)</f>
        <v>0</v>
      </c>
      <c r="CN63" s="99">
        <f>IF(AT63&lt;&gt;0,1,0)</f>
        <v>0</v>
      </c>
      <c r="CP63" s="99">
        <f>IF(AV63&lt;&gt;0,1,0)</f>
        <v>0</v>
      </c>
      <c r="CR63" s="99">
        <f>IF(AX63&lt;&gt;0,1,0)</f>
        <v>0</v>
      </c>
      <c r="CT63" s="99">
        <f>IF(AZ63&lt;&gt;0,1,0)</f>
        <v>0</v>
      </c>
      <c r="CV63" s="99">
        <f>IF(BB63&lt;&gt;0,1,0)</f>
        <v>0</v>
      </c>
      <c r="CX63" s="99">
        <f>IF(BD63&lt;&gt;0,1,0)</f>
        <v>0</v>
      </c>
    </row>
    <row r="64" spans="2:102" ht="24.75" customHeight="1">
      <c r="B64" s="329" t="s">
        <v>293</v>
      </c>
      <c r="C64" s="330"/>
      <c r="D64" s="332">
        <f>IF('6 Obecność na treningu'!B43="","",'6 Obecność na treningu'!B43)</f>
      </c>
      <c r="E64" s="332">
        <f>IF('6 Obecność na treningu'!C43="","",'6 Obecność na treningu'!C43)</f>
      </c>
      <c r="F64" s="333">
        <f>IF('6 Obecność na treningu'!D43="","",'6 Obecność na treningu'!D43)</f>
      </c>
      <c r="G64" s="334">
        <f>IF(SUM(BF64:CX64)=0,"",SUM(BF64:CX64))</f>
      </c>
      <c r="H64" s="293" t="s">
        <v>257</v>
      </c>
      <c r="I64" s="293"/>
      <c r="L64" s="99">
        <f>COUNTIF('6 Obecność na treningu'!G43:H43,("=T"))+COUNTIF('6 Obecność na treningu'!G43:H43,("=C"))+COUNTIF('6 Obecność na treningu'!G43:H43,("=K"))</f>
        <v>0</v>
      </c>
      <c r="N64" s="99">
        <f>COUNTIF('6 Obecność na treningu'!I43:J43,("=T"))+COUNTIF('6 Obecność na treningu'!I43:J43,("=C"))+COUNTIF('6 Obecność na treningu'!I43:J43,("=K"))</f>
        <v>0</v>
      </c>
      <c r="P64" s="99">
        <f>COUNTIF('6 Obecność na treningu'!K43:L43,("=T"))+COUNTIF('6 Obecność na treningu'!K43:L43,("=C"))+COUNTIF('6 Obecność na treningu'!K43:L43,("=K"))</f>
        <v>0</v>
      </c>
      <c r="R64" s="99">
        <f>COUNTIF('6 Obecność na treningu'!M43:N43,("=T"))+COUNTIF('6 Obecność na treningu'!M43:N43,("=C"))+COUNTIF('6 Obecność na treningu'!M43:N43,("=K"))</f>
        <v>0</v>
      </c>
      <c r="T64" s="99">
        <f>COUNTIF('6 Obecność na treningu'!O43:P43,("=T"))+COUNTIF('6 Obecność na treningu'!O43:P43,("=C"))+COUNTIF('6 Obecność na treningu'!O43:P43,("=K"))</f>
        <v>0</v>
      </c>
      <c r="V64" s="99">
        <f>COUNTIF('6 Obecność na treningu'!Q43:R43,("=T"))+COUNTIF('6 Obecność na treningu'!Q43:R43,("=C"))+COUNTIF('6 Obecność na treningu'!Q43:R43,("=K"))</f>
        <v>0</v>
      </c>
      <c r="X64" s="99">
        <f>COUNTIF('6 Obecność na treningu'!S43:T43,("=T"))+COUNTIF('6 Obecność na treningu'!S43:T43,("=C"))+COUNTIF('6 Obecność na treningu'!S43:T43,("=K"))</f>
        <v>0</v>
      </c>
      <c r="Z64" s="99">
        <f>COUNTIF('6 Obecność na treningu'!U43:V43,("=T"))+COUNTIF('6 Obecność na treningu'!U43:V43,("=C"))+COUNTIF('6 Obecność na treningu'!U43:V43,("=K"))</f>
        <v>0</v>
      </c>
      <c r="AB64" s="99">
        <f>COUNTIF('6 Obecność na treningu'!W43:X43,("=T"))+COUNTIF('6 Obecność na treningu'!W43:X43,("=C"))+COUNTIF('6 Obecność na treningu'!W43:X43,("=K"))</f>
        <v>0</v>
      </c>
      <c r="AD64" s="99">
        <f>COUNTIF('6 Obecność na treningu'!Y43:Z43,("=T"))+COUNTIF('6 Obecność na treningu'!Y43:Z43,("=C"))+COUNTIF('6 Obecność na treningu'!Y43:Z43,("=K"))</f>
        <v>0</v>
      </c>
      <c r="AF64" s="99">
        <f>COUNTIF('6 Obecność na treningu'!AA43:AB43,("=T"))+COUNTIF('6 Obecność na treningu'!AA43:AB43,("=C"))+COUNTIF('6 Obecność na treningu'!AA43:AB43,("=K"))</f>
        <v>0</v>
      </c>
      <c r="AH64" s="99">
        <f>COUNTIF('6 Obecność na treningu'!AC43:AD43,("=T"))+COUNTIF('6 Obecność na treningu'!AC43:AD43,("=C"))+COUNTIF('6 Obecność na treningu'!AC43:AD43,("=K"))</f>
        <v>0</v>
      </c>
      <c r="AJ64" s="99">
        <f>COUNTIF('6 Obecność na treningu'!AE43:AF43,("=T"))+COUNTIF('6 Obecność na treningu'!AE43:AF43,("=C"))+COUNTIF('6 Obecność na treningu'!AE43:AF43,("=K"))</f>
        <v>0</v>
      </c>
      <c r="AL64" s="99">
        <f>COUNTIF('6 Obecność na treningu'!AG43:AH43,("=T"))+COUNTIF('6 Obecność na treningu'!AG43:AH43,("=C"))+COUNTIF('6 Obecność na treningu'!AG43:AH43,("=K"))</f>
        <v>0</v>
      </c>
      <c r="AN64" s="99">
        <f>COUNTIF('6 Obecność na treningu'!AI43:AJ43,("=T"))+COUNTIF('6 Obecność na treningu'!AI43:AJ43,("=C"))+COUNTIF('6 Obecność na treningu'!AI43:AJ43,("=K"))</f>
        <v>0</v>
      </c>
      <c r="AP64" s="99">
        <f>COUNTIF('6 Obecność na treningu'!AK43:AL43,("=T"))+COUNTIF('6 Obecność na treningu'!AK43:AL43,("=C"))+COUNTIF('6 Obecność na treningu'!AK43:AL43,("=K"))</f>
        <v>0</v>
      </c>
      <c r="AR64" s="99">
        <f>COUNTIF('6 Obecność na treningu'!AM43:AN43,("=T"))+COUNTIF('6 Obecność na treningu'!AM43:AN43,("=C"))+COUNTIF('6 Obecność na treningu'!AM43:AN43,("=K"))</f>
        <v>0</v>
      </c>
      <c r="AT64" s="99">
        <f>COUNTIF('6 Obecność na treningu'!AO43:AP43,("=T"))+COUNTIF('6 Obecność na treningu'!AO43:AP43,("=C"))+COUNTIF('6 Obecność na treningu'!AO43:AP43,("=K"))</f>
        <v>0</v>
      </c>
      <c r="AV64" s="99">
        <f>COUNTIF('6 Obecność na treningu'!AQ43:AR43,("=T"))+COUNTIF('6 Obecność na treningu'!AQ43:AR43,("=C"))+COUNTIF('6 Obecność na treningu'!AQ43:AR43,("=K"))</f>
        <v>0</v>
      </c>
      <c r="AX64" s="99">
        <f>COUNTIF('6 Obecność na treningu'!AS43:AT43,("=T"))+COUNTIF('6 Obecność na treningu'!AS43:AT43,("=C"))+COUNTIF('6 Obecność na treningu'!AS43:AT43,("=K"))</f>
        <v>0</v>
      </c>
      <c r="AZ64" s="99">
        <f>COUNTIF('6 Obecność na treningu'!AU43:AV43,("=T"))+COUNTIF('6 Obecność na treningu'!AU43:AV43,("=C"))+COUNTIF('6 Obecność na treningu'!AU43:AV43,("=K"))</f>
        <v>0</v>
      </c>
      <c r="BB64" s="99">
        <f>COUNTIF('6 Obecność na treningu'!AW43:AX43,("=T"))+COUNTIF('6 Obecność na treningu'!AW43:AX43,("=C"))+COUNTIF('6 Obecność na treningu'!AW43:AX43,("=K"))</f>
        <v>0</v>
      </c>
      <c r="BD64" s="322">
        <f>COUNTIF('6 Obecność na treningu'!AY43:AZ43,("=T"))+COUNTIF('6 Obecność na treningu'!AY43:AZ43,("=C"))+COUNTIF('6 Obecność na treningu'!AY43:AZ43,("=K"))</f>
        <v>0</v>
      </c>
      <c r="BF64" s="99">
        <f>IF(L64&lt;&gt;0,1,0)</f>
        <v>0</v>
      </c>
      <c r="BH64" s="99">
        <f>IF(N64&lt;&gt;0,1,0)</f>
        <v>0</v>
      </c>
      <c r="BJ64" s="99">
        <f>IF(P64&lt;&gt;0,1,0)</f>
        <v>0</v>
      </c>
      <c r="BL64" s="99">
        <f>IF(R64&lt;&gt;0,1,0)</f>
        <v>0</v>
      </c>
      <c r="BN64" s="99">
        <f>IF(T64&lt;&gt;0,1,0)</f>
        <v>0</v>
      </c>
      <c r="BP64" s="99">
        <f>IF(V64&lt;&gt;0,1,0)</f>
        <v>0</v>
      </c>
      <c r="BR64" s="99">
        <f>IF(X64&lt;&gt;0,1,0)</f>
        <v>0</v>
      </c>
      <c r="BT64" s="99">
        <f>IF(Z64&lt;&gt;0,1,0)</f>
        <v>0</v>
      </c>
      <c r="BV64" s="99">
        <f>IF(AB64&lt;&gt;0,1,0)</f>
        <v>0</v>
      </c>
      <c r="BX64" s="99">
        <f>IF(AD64&lt;&gt;0,1,0)</f>
        <v>0</v>
      </c>
      <c r="BZ64" s="99">
        <f>IF(AF64&lt;&gt;0,1,0)</f>
        <v>0</v>
      </c>
      <c r="CB64" s="99">
        <f>IF(AH64&lt;&gt;0,1,0)</f>
        <v>0</v>
      </c>
      <c r="CD64" s="99">
        <f>IF(AJ64&lt;&gt;0,1,0)</f>
        <v>0</v>
      </c>
      <c r="CF64" s="99">
        <f>IF(AL64&lt;&gt;0,1,0)</f>
        <v>0</v>
      </c>
      <c r="CH64" s="99">
        <f>IF(AN64&lt;&gt;0,1,0)</f>
        <v>0</v>
      </c>
      <c r="CJ64" s="99">
        <f>IF(AP64&lt;&gt;0,1,0)</f>
        <v>0</v>
      </c>
      <c r="CL64" s="99">
        <f>IF(AR64&lt;&gt;0,1,0)</f>
        <v>0</v>
      </c>
      <c r="CN64" s="99">
        <f>IF(AT64&lt;&gt;0,1,0)</f>
        <v>0</v>
      </c>
      <c r="CP64" s="99">
        <f>IF(AV64&lt;&gt;0,1,0)</f>
        <v>0</v>
      </c>
      <c r="CR64" s="99">
        <f>IF(AX64&lt;&gt;0,1,0)</f>
        <v>0</v>
      </c>
      <c r="CT64" s="99">
        <f>IF(AZ64&lt;&gt;0,1,0)</f>
        <v>0</v>
      </c>
      <c r="CV64" s="99">
        <f>IF(BB64&lt;&gt;0,1,0)</f>
        <v>0</v>
      </c>
      <c r="CX64" s="99">
        <f>IF(BD64&lt;&gt;0,1,0)</f>
        <v>0</v>
      </c>
    </row>
    <row r="65" spans="2:102" ht="24.75" customHeight="1">
      <c r="B65" s="329" t="s">
        <v>294</v>
      </c>
      <c r="C65" s="330"/>
      <c r="D65" s="332">
        <f>IF('6 Obecność na treningu'!B44="","",'6 Obecność na treningu'!B44)</f>
      </c>
      <c r="E65" s="332">
        <f>IF('6 Obecność na treningu'!C44="","",'6 Obecność na treningu'!C44)</f>
      </c>
      <c r="F65" s="333">
        <f>IF('6 Obecność na treningu'!D44="","",'6 Obecność na treningu'!D44)</f>
      </c>
      <c r="G65" s="334">
        <f>IF(SUM(BF65:CX65)=0,"",SUM(BF65:CX65))</f>
      </c>
      <c r="H65" s="293" t="s">
        <v>257</v>
      </c>
      <c r="I65" s="293"/>
      <c r="L65" s="99">
        <f>COUNTIF('6 Obecność na treningu'!G44:H44,("=T"))+COUNTIF('6 Obecność na treningu'!G44:H44,("=C"))+COUNTIF('6 Obecność na treningu'!G44:H44,("=K"))</f>
        <v>0</v>
      </c>
      <c r="N65" s="99">
        <f>COUNTIF('6 Obecność na treningu'!I44:J44,("=T"))+COUNTIF('6 Obecność na treningu'!I44:J44,("=C"))+COUNTIF('6 Obecność na treningu'!I44:J44,("=K"))</f>
        <v>0</v>
      </c>
      <c r="P65" s="99">
        <f>COUNTIF('6 Obecność na treningu'!K44:L44,("=T"))+COUNTIF('6 Obecność na treningu'!K44:L44,("=C"))+COUNTIF('6 Obecność na treningu'!K44:L44,("=K"))</f>
        <v>0</v>
      </c>
      <c r="R65" s="99">
        <f>COUNTIF('6 Obecność na treningu'!M44:N44,("=T"))+COUNTIF('6 Obecność na treningu'!M44:N44,("=C"))+COUNTIF('6 Obecność na treningu'!M44:N44,("=K"))</f>
        <v>0</v>
      </c>
      <c r="T65" s="99">
        <f>COUNTIF('6 Obecność na treningu'!O44:P44,("=T"))+COUNTIF('6 Obecność na treningu'!O44:P44,("=C"))+COUNTIF('6 Obecność na treningu'!O44:P44,("=K"))</f>
        <v>0</v>
      </c>
      <c r="V65" s="99">
        <f>COUNTIF('6 Obecność na treningu'!Q44:R44,("=T"))+COUNTIF('6 Obecność na treningu'!Q44:R44,("=C"))+COUNTIF('6 Obecność na treningu'!Q44:R44,("=K"))</f>
        <v>0</v>
      </c>
      <c r="X65" s="99">
        <f>COUNTIF('6 Obecność na treningu'!S44:T44,("=T"))+COUNTIF('6 Obecność na treningu'!S44:T44,("=C"))+COUNTIF('6 Obecność na treningu'!S44:T44,("=K"))</f>
        <v>0</v>
      </c>
      <c r="Z65" s="99">
        <f>COUNTIF('6 Obecność na treningu'!U44:V44,("=T"))+COUNTIF('6 Obecność na treningu'!U44:V44,("=C"))+COUNTIF('6 Obecność na treningu'!U44:V44,("=K"))</f>
        <v>0</v>
      </c>
      <c r="AB65" s="99">
        <f>COUNTIF('6 Obecność na treningu'!W44:X44,("=T"))+COUNTIF('6 Obecność na treningu'!W44:X44,("=C"))+COUNTIF('6 Obecność na treningu'!W44:X44,("=K"))</f>
        <v>0</v>
      </c>
      <c r="AD65" s="99">
        <f>COUNTIF('6 Obecność na treningu'!Y44:Z44,("=T"))+COUNTIF('6 Obecność na treningu'!Y44:Z44,("=C"))+COUNTIF('6 Obecność na treningu'!Y44:Z44,("=K"))</f>
        <v>0</v>
      </c>
      <c r="AF65" s="99">
        <f>COUNTIF('6 Obecność na treningu'!AA44:AB44,("=T"))+COUNTIF('6 Obecność na treningu'!AA44:AB44,("=C"))+COUNTIF('6 Obecność na treningu'!AA44:AB44,("=K"))</f>
        <v>0</v>
      </c>
      <c r="AH65" s="99">
        <f>COUNTIF('6 Obecność na treningu'!AC44:AD44,("=T"))+COUNTIF('6 Obecność na treningu'!AC44:AD44,("=C"))+COUNTIF('6 Obecność na treningu'!AC44:AD44,("=K"))</f>
        <v>0</v>
      </c>
      <c r="AJ65" s="99">
        <f>COUNTIF('6 Obecność na treningu'!AE44:AF44,("=T"))+COUNTIF('6 Obecność na treningu'!AE44:AF44,("=C"))+COUNTIF('6 Obecność na treningu'!AE44:AF44,("=K"))</f>
        <v>0</v>
      </c>
      <c r="AL65" s="99">
        <f>COUNTIF('6 Obecność na treningu'!AG44:AH44,("=T"))+COUNTIF('6 Obecność na treningu'!AG44:AH44,("=C"))+COUNTIF('6 Obecność na treningu'!AG44:AH44,("=K"))</f>
        <v>0</v>
      </c>
      <c r="AN65" s="99">
        <f>COUNTIF('6 Obecność na treningu'!AI44:AJ44,("=T"))+COUNTIF('6 Obecność na treningu'!AI44:AJ44,("=C"))+COUNTIF('6 Obecność na treningu'!AI44:AJ44,("=K"))</f>
        <v>0</v>
      </c>
      <c r="AP65" s="99">
        <f>COUNTIF('6 Obecność na treningu'!AK44:AL44,("=T"))+COUNTIF('6 Obecność na treningu'!AK44:AL44,("=C"))+COUNTIF('6 Obecność na treningu'!AK44:AL44,("=K"))</f>
        <v>0</v>
      </c>
      <c r="AR65" s="99">
        <f>COUNTIF('6 Obecność na treningu'!AM44:AN44,("=T"))+COUNTIF('6 Obecność na treningu'!AM44:AN44,("=C"))+COUNTIF('6 Obecność na treningu'!AM44:AN44,("=K"))</f>
        <v>0</v>
      </c>
      <c r="AT65" s="99">
        <f>COUNTIF('6 Obecność na treningu'!AO44:AP44,("=T"))+COUNTIF('6 Obecność na treningu'!AO44:AP44,("=C"))+COUNTIF('6 Obecność na treningu'!AO44:AP44,("=K"))</f>
        <v>0</v>
      </c>
      <c r="AV65" s="99">
        <f>COUNTIF('6 Obecność na treningu'!AQ44:AR44,("=T"))+COUNTIF('6 Obecność na treningu'!AQ44:AR44,("=C"))+COUNTIF('6 Obecność na treningu'!AQ44:AR44,("=K"))</f>
        <v>0</v>
      </c>
      <c r="AX65" s="99">
        <f>COUNTIF('6 Obecność na treningu'!AS44:AT44,("=T"))+COUNTIF('6 Obecność na treningu'!AS44:AT44,("=C"))+COUNTIF('6 Obecność na treningu'!AS44:AT44,("=K"))</f>
        <v>0</v>
      </c>
      <c r="AZ65" s="99">
        <f>COUNTIF('6 Obecność na treningu'!AU44:AV44,("=T"))+COUNTIF('6 Obecność na treningu'!AU44:AV44,("=C"))+COUNTIF('6 Obecność na treningu'!AU44:AV44,("=K"))</f>
        <v>0</v>
      </c>
      <c r="BB65" s="99">
        <f>COUNTIF('6 Obecność na treningu'!AW44:AX44,("=T"))+COUNTIF('6 Obecność na treningu'!AW44:AX44,("=C"))+COUNTIF('6 Obecność na treningu'!AW44:AX44,("=K"))</f>
        <v>0</v>
      </c>
      <c r="BD65" s="322">
        <f>COUNTIF('6 Obecność na treningu'!AY44:AZ44,("=T"))+COUNTIF('6 Obecność na treningu'!AY44:AZ44,("=C"))+COUNTIF('6 Obecność na treningu'!AY44:AZ44,("=K"))</f>
        <v>0</v>
      </c>
      <c r="BF65" s="99">
        <f>IF(L65&lt;&gt;0,1,0)</f>
        <v>0</v>
      </c>
      <c r="BH65" s="99">
        <f>IF(N65&lt;&gt;0,1,0)</f>
        <v>0</v>
      </c>
      <c r="BJ65" s="99">
        <f>IF(P65&lt;&gt;0,1,0)</f>
        <v>0</v>
      </c>
      <c r="BL65" s="99">
        <f>IF(R65&lt;&gt;0,1,0)</f>
        <v>0</v>
      </c>
      <c r="BN65" s="99">
        <f>IF(T65&lt;&gt;0,1,0)</f>
        <v>0</v>
      </c>
      <c r="BP65" s="99">
        <f>IF(V65&lt;&gt;0,1,0)</f>
        <v>0</v>
      </c>
      <c r="BR65" s="99">
        <f>IF(X65&lt;&gt;0,1,0)</f>
        <v>0</v>
      </c>
      <c r="BT65" s="99">
        <f>IF(Z65&lt;&gt;0,1,0)</f>
        <v>0</v>
      </c>
      <c r="BV65" s="99">
        <f>IF(AB65&lt;&gt;0,1,0)</f>
        <v>0</v>
      </c>
      <c r="BX65" s="99">
        <f>IF(AD65&lt;&gt;0,1,0)</f>
        <v>0</v>
      </c>
      <c r="BZ65" s="99">
        <f>IF(AF65&lt;&gt;0,1,0)</f>
        <v>0</v>
      </c>
      <c r="CB65" s="99">
        <f>IF(AH65&lt;&gt;0,1,0)</f>
        <v>0</v>
      </c>
      <c r="CD65" s="99">
        <f>IF(AJ65&lt;&gt;0,1,0)</f>
        <v>0</v>
      </c>
      <c r="CF65" s="99">
        <f>IF(AL65&lt;&gt;0,1,0)</f>
        <v>0</v>
      </c>
      <c r="CH65" s="99">
        <f>IF(AN65&lt;&gt;0,1,0)</f>
        <v>0</v>
      </c>
      <c r="CJ65" s="99">
        <f>IF(AP65&lt;&gt;0,1,0)</f>
        <v>0</v>
      </c>
      <c r="CL65" s="99">
        <f>IF(AR65&lt;&gt;0,1,0)</f>
        <v>0</v>
      </c>
      <c r="CN65" s="99">
        <f>IF(AT65&lt;&gt;0,1,0)</f>
        <v>0</v>
      </c>
      <c r="CP65" s="99">
        <f>IF(AV65&lt;&gt;0,1,0)</f>
        <v>0</v>
      </c>
      <c r="CR65" s="99">
        <f>IF(AX65&lt;&gt;0,1,0)</f>
        <v>0</v>
      </c>
      <c r="CT65" s="99">
        <f>IF(AZ65&lt;&gt;0,1,0)</f>
        <v>0</v>
      </c>
      <c r="CV65" s="99">
        <f>IF(BB65&lt;&gt;0,1,0)</f>
        <v>0</v>
      </c>
      <c r="CX65" s="99">
        <f>IF(BD65&lt;&gt;0,1,0)</f>
        <v>0</v>
      </c>
    </row>
    <row r="66" spans="2:102" ht="24.75" customHeight="1">
      <c r="B66" s="329" t="s">
        <v>295</v>
      </c>
      <c r="C66" s="330"/>
      <c r="D66" s="332">
        <f>IF('6 Obecność na treningu'!B45="","",'6 Obecność na treningu'!B45)</f>
      </c>
      <c r="E66" s="332">
        <f>IF('6 Obecność na treningu'!C45="","",'6 Obecność na treningu'!C45)</f>
      </c>
      <c r="F66" s="333">
        <f>IF('6 Obecność na treningu'!D45="","",'6 Obecność na treningu'!D45)</f>
      </c>
      <c r="G66" s="334">
        <f>IF(SUM(BF66:CX66)=0,"",SUM(BF66:CX66))</f>
      </c>
      <c r="H66" s="293" t="s">
        <v>257</v>
      </c>
      <c r="I66" s="293"/>
      <c r="L66" s="99">
        <f>COUNTIF('6 Obecność na treningu'!G45:H45,("=T"))+COUNTIF('6 Obecność na treningu'!G45:H45,("=C"))+COUNTIF('6 Obecność na treningu'!G45:H45,("=K"))</f>
        <v>0</v>
      </c>
      <c r="N66" s="99">
        <f>COUNTIF('6 Obecność na treningu'!I45:J45,("=T"))+COUNTIF('6 Obecność na treningu'!I45:J45,("=C"))+COUNTIF('6 Obecność na treningu'!I45:J45,("=K"))</f>
        <v>0</v>
      </c>
      <c r="P66" s="99">
        <f>COUNTIF('6 Obecność na treningu'!K45:L45,("=T"))+COUNTIF('6 Obecność na treningu'!K45:L45,("=C"))+COUNTIF('6 Obecność na treningu'!K45:L45,("=K"))</f>
        <v>0</v>
      </c>
      <c r="R66" s="99">
        <f>COUNTIF('6 Obecność na treningu'!M45:N45,("=T"))+COUNTIF('6 Obecność na treningu'!M45:N45,("=C"))+COUNTIF('6 Obecność na treningu'!M45:N45,("=K"))</f>
        <v>0</v>
      </c>
      <c r="T66" s="99">
        <f>COUNTIF('6 Obecność na treningu'!O45:P45,("=T"))+COUNTIF('6 Obecność na treningu'!O45:P45,("=C"))+COUNTIF('6 Obecność na treningu'!O45:P45,("=K"))</f>
        <v>0</v>
      </c>
      <c r="V66" s="99">
        <f>COUNTIF('6 Obecność na treningu'!Q45:R45,("=T"))+COUNTIF('6 Obecność na treningu'!Q45:R45,("=C"))+COUNTIF('6 Obecność na treningu'!Q45:R45,("=K"))</f>
        <v>0</v>
      </c>
      <c r="X66" s="99">
        <f>COUNTIF('6 Obecność na treningu'!S45:T45,("=T"))+COUNTIF('6 Obecność na treningu'!S45:T45,("=C"))+COUNTIF('6 Obecność na treningu'!S45:T45,("=K"))</f>
        <v>0</v>
      </c>
      <c r="Z66" s="99">
        <f>COUNTIF('6 Obecność na treningu'!U45:V45,("=T"))+COUNTIF('6 Obecność na treningu'!U45:V45,("=C"))+COUNTIF('6 Obecność na treningu'!U45:V45,("=K"))</f>
        <v>0</v>
      </c>
      <c r="AB66" s="99">
        <f>COUNTIF('6 Obecność na treningu'!W45:X45,("=T"))+COUNTIF('6 Obecność na treningu'!W45:X45,("=C"))+COUNTIF('6 Obecność na treningu'!W45:X45,("=K"))</f>
        <v>0</v>
      </c>
      <c r="AD66" s="99">
        <f>COUNTIF('6 Obecność na treningu'!Y45:Z45,("=T"))+COUNTIF('6 Obecność na treningu'!Y45:Z45,("=C"))+COUNTIF('6 Obecność na treningu'!Y45:Z45,("=K"))</f>
        <v>0</v>
      </c>
      <c r="AF66" s="99">
        <f>COUNTIF('6 Obecność na treningu'!AA45:AB45,("=T"))+COUNTIF('6 Obecność na treningu'!AA45:AB45,("=C"))+COUNTIF('6 Obecność na treningu'!AA45:AB45,("=K"))</f>
        <v>0</v>
      </c>
      <c r="AH66" s="99">
        <f>COUNTIF('6 Obecność na treningu'!AC45:AD45,("=T"))+COUNTIF('6 Obecność na treningu'!AC45:AD45,("=C"))+COUNTIF('6 Obecność na treningu'!AC45:AD45,("=K"))</f>
        <v>0</v>
      </c>
      <c r="AJ66" s="99">
        <f>COUNTIF('6 Obecność na treningu'!AE45:AF45,("=T"))+COUNTIF('6 Obecność na treningu'!AE45:AF45,("=C"))+COUNTIF('6 Obecność na treningu'!AE45:AF45,("=K"))</f>
        <v>0</v>
      </c>
      <c r="AL66" s="99">
        <f>COUNTIF('6 Obecność na treningu'!AG45:AH45,("=T"))+COUNTIF('6 Obecność na treningu'!AG45:AH45,("=C"))+COUNTIF('6 Obecność na treningu'!AG45:AH45,("=K"))</f>
        <v>0</v>
      </c>
      <c r="AN66" s="99">
        <f>COUNTIF('6 Obecność na treningu'!AI45:AJ45,("=T"))+COUNTIF('6 Obecność na treningu'!AI45:AJ45,("=C"))+COUNTIF('6 Obecność na treningu'!AI45:AJ45,("=K"))</f>
        <v>0</v>
      </c>
      <c r="AP66" s="99">
        <f>COUNTIF('6 Obecność na treningu'!AK45:AL45,("=T"))+COUNTIF('6 Obecność na treningu'!AK45:AL45,("=C"))+COUNTIF('6 Obecność na treningu'!AK45:AL45,("=K"))</f>
        <v>0</v>
      </c>
      <c r="AR66" s="99">
        <f>COUNTIF('6 Obecność na treningu'!AM45:AN45,("=T"))+COUNTIF('6 Obecność na treningu'!AM45:AN45,("=C"))+COUNTIF('6 Obecność na treningu'!AM45:AN45,("=K"))</f>
        <v>0</v>
      </c>
      <c r="AT66" s="99">
        <f>COUNTIF('6 Obecność na treningu'!AO45:AP45,("=T"))+COUNTIF('6 Obecność na treningu'!AO45:AP45,("=C"))+COUNTIF('6 Obecność na treningu'!AO45:AP45,("=K"))</f>
        <v>0</v>
      </c>
      <c r="AV66" s="99">
        <f>COUNTIF('6 Obecność na treningu'!AQ45:AR45,("=T"))+COUNTIF('6 Obecność na treningu'!AQ45:AR45,("=C"))+COUNTIF('6 Obecność na treningu'!AQ45:AR45,("=K"))</f>
        <v>0</v>
      </c>
      <c r="AX66" s="99">
        <f>COUNTIF('6 Obecność na treningu'!AS45:AT45,("=T"))+COUNTIF('6 Obecność na treningu'!AS45:AT45,("=C"))+COUNTIF('6 Obecność na treningu'!AS45:AT45,("=K"))</f>
        <v>0</v>
      </c>
      <c r="AZ66" s="99">
        <f>COUNTIF('6 Obecność na treningu'!AU45:AV45,("=T"))+COUNTIF('6 Obecność na treningu'!AU45:AV45,("=C"))+COUNTIF('6 Obecność na treningu'!AU45:AV45,("=K"))</f>
        <v>0</v>
      </c>
      <c r="BB66" s="99">
        <f>COUNTIF('6 Obecność na treningu'!AW45:AX45,("=T"))+COUNTIF('6 Obecność na treningu'!AW45:AX45,("=C"))+COUNTIF('6 Obecność na treningu'!AW45:AX45,("=K"))</f>
        <v>0</v>
      </c>
      <c r="BD66" s="322">
        <f>COUNTIF('6 Obecność na treningu'!AY45:AZ45,("=T"))+COUNTIF('6 Obecność na treningu'!AY45:AZ45,("=C"))+COUNTIF('6 Obecność na treningu'!AY45:AZ45,("=K"))</f>
        <v>0</v>
      </c>
      <c r="BF66" s="99">
        <f>IF(L66&lt;&gt;0,1,0)</f>
        <v>0</v>
      </c>
      <c r="BH66" s="99">
        <f>IF(N66&lt;&gt;0,1,0)</f>
        <v>0</v>
      </c>
      <c r="BJ66" s="99">
        <f>IF(P66&lt;&gt;0,1,0)</f>
        <v>0</v>
      </c>
      <c r="BL66" s="99">
        <f>IF(R66&lt;&gt;0,1,0)</f>
        <v>0</v>
      </c>
      <c r="BN66" s="99">
        <f>IF(T66&lt;&gt;0,1,0)</f>
        <v>0</v>
      </c>
      <c r="BP66" s="99">
        <f>IF(V66&lt;&gt;0,1,0)</f>
        <v>0</v>
      </c>
      <c r="BR66" s="99">
        <f>IF(X66&lt;&gt;0,1,0)</f>
        <v>0</v>
      </c>
      <c r="BT66" s="99">
        <f>IF(Z66&lt;&gt;0,1,0)</f>
        <v>0</v>
      </c>
      <c r="BV66" s="99">
        <f>IF(AB66&lt;&gt;0,1,0)</f>
        <v>0</v>
      </c>
      <c r="BX66" s="99">
        <f>IF(AD66&lt;&gt;0,1,0)</f>
        <v>0</v>
      </c>
      <c r="BZ66" s="99">
        <f>IF(AF66&lt;&gt;0,1,0)</f>
        <v>0</v>
      </c>
      <c r="CB66" s="99">
        <f>IF(AH66&lt;&gt;0,1,0)</f>
        <v>0</v>
      </c>
      <c r="CD66" s="99">
        <f>IF(AJ66&lt;&gt;0,1,0)</f>
        <v>0</v>
      </c>
      <c r="CF66" s="99">
        <f>IF(AL66&lt;&gt;0,1,0)</f>
        <v>0</v>
      </c>
      <c r="CH66" s="99">
        <f>IF(AN66&lt;&gt;0,1,0)</f>
        <v>0</v>
      </c>
      <c r="CJ66" s="99">
        <f>IF(AP66&lt;&gt;0,1,0)</f>
        <v>0</v>
      </c>
      <c r="CL66" s="99">
        <f>IF(AR66&lt;&gt;0,1,0)</f>
        <v>0</v>
      </c>
      <c r="CN66" s="99">
        <f>IF(AT66&lt;&gt;0,1,0)</f>
        <v>0</v>
      </c>
      <c r="CP66" s="99">
        <f>IF(AV66&lt;&gt;0,1,0)</f>
        <v>0</v>
      </c>
      <c r="CR66" s="99">
        <f>IF(AX66&lt;&gt;0,1,0)</f>
        <v>0</v>
      </c>
      <c r="CT66" s="99">
        <f>IF(AZ66&lt;&gt;0,1,0)</f>
        <v>0</v>
      </c>
      <c r="CV66" s="99">
        <f>IF(BB66&lt;&gt;0,1,0)</f>
        <v>0</v>
      </c>
      <c r="CX66" s="99">
        <f>IF(BD66&lt;&gt;0,1,0)</f>
        <v>0</v>
      </c>
    </row>
    <row r="67" spans="2:102" ht="24.75" customHeight="1">
      <c r="B67" s="329" t="s">
        <v>296</v>
      </c>
      <c r="C67" s="330"/>
      <c r="D67" s="332">
        <f>IF('6 Obecność na treningu'!B46="","",'6 Obecność na treningu'!B46)</f>
      </c>
      <c r="E67" s="332">
        <f>IF('6 Obecność na treningu'!C46="","",'6 Obecność na treningu'!C46)</f>
      </c>
      <c r="F67" s="333">
        <f>IF('6 Obecność na treningu'!D46="","",'6 Obecność na treningu'!D46)</f>
      </c>
      <c r="G67" s="334">
        <f>IF(SUM(BF67:CX67)=0,"",SUM(BF67:CX67))</f>
      </c>
      <c r="H67" s="293" t="s">
        <v>257</v>
      </c>
      <c r="I67" s="293"/>
      <c r="L67" s="99">
        <f>COUNTIF('6 Obecność na treningu'!G46:H46,("=T"))+COUNTIF('6 Obecność na treningu'!G46:H46,("=C"))+COUNTIF('6 Obecność na treningu'!G46:H46,("=K"))</f>
        <v>0</v>
      </c>
      <c r="N67" s="99">
        <f>COUNTIF('6 Obecność na treningu'!I46:J46,("=T"))+COUNTIF('6 Obecność na treningu'!I46:J46,("=C"))+COUNTIF('6 Obecność na treningu'!I46:J46,("=K"))</f>
        <v>0</v>
      </c>
      <c r="P67" s="99">
        <f>COUNTIF('6 Obecność na treningu'!K46:L46,("=T"))+COUNTIF('6 Obecność na treningu'!K46:L46,("=C"))+COUNTIF('6 Obecność na treningu'!K46:L46,("=K"))</f>
        <v>0</v>
      </c>
      <c r="R67" s="99">
        <f>COUNTIF('6 Obecność na treningu'!M46:N46,("=T"))+COUNTIF('6 Obecność na treningu'!M46:N46,("=C"))+COUNTIF('6 Obecność na treningu'!M46:N46,("=K"))</f>
        <v>0</v>
      </c>
      <c r="T67" s="99">
        <f>COUNTIF('6 Obecność na treningu'!O46:P46,("=T"))+COUNTIF('6 Obecność na treningu'!O46:P46,("=C"))+COUNTIF('6 Obecność na treningu'!O46:P46,("=K"))</f>
        <v>0</v>
      </c>
      <c r="V67" s="99">
        <f>COUNTIF('6 Obecność na treningu'!Q46:R46,("=T"))+COUNTIF('6 Obecność na treningu'!Q46:R46,("=C"))+COUNTIF('6 Obecność na treningu'!Q46:R46,("=K"))</f>
        <v>0</v>
      </c>
      <c r="X67" s="99">
        <f>COUNTIF('6 Obecność na treningu'!S46:T46,("=T"))+COUNTIF('6 Obecność na treningu'!S46:T46,("=C"))+COUNTIF('6 Obecność na treningu'!S46:T46,("=K"))</f>
        <v>0</v>
      </c>
      <c r="Z67" s="99">
        <f>COUNTIF('6 Obecność na treningu'!U46:V46,("=T"))+COUNTIF('6 Obecność na treningu'!U46:V46,("=C"))+COUNTIF('6 Obecność na treningu'!U46:V46,("=K"))</f>
        <v>0</v>
      </c>
      <c r="AB67" s="99">
        <f>COUNTIF('6 Obecność na treningu'!W46:X46,("=T"))+COUNTIF('6 Obecność na treningu'!W46:X46,("=C"))+COUNTIF('6 Obecność na treningu'!W46:X46,("=K"))</f>
        <v>0</v>
      </c>
      <c r="AD67" s="99">
        <f>COUNTIF('6 Obecność na treningu'!Y46:Z46,("=T"))+COUNTIF('6 Obecność na treningu'!Y46:Z46,("=C"))+COUNTIF('6 Obecność na treningu'!Y46:Z46,("=K"))</f>
        <v>0</v>
      </c>
      <c r="AF67" s="99">
        <f>COUNTIF('6 Obecność na treningu'!AA46:AB46,("=T"))+COUNTIF('6 Obecność na treningu'!AA46:AB46,("=C"))+COUNTIF('6 Obecność na treningu'!AA46:AB46,("=K"))</f>
        <v>0</v>
      </c>
      <c r="AH67" s="99">
        <f>COUNTIF('6 Obecność na treningu'!AC46:AD46,("=T"))+COUNTIF('6 Obecność na treningu'!AC46:AD46,("=C"))+COUNTIF('6 Obecność na treningu'!AC46:AD46,("=K"))</f>
        <v>0</v>
      </c>
      <c r="AJ67" s="99">
        <f>COUNTIF('6 Obecność na treningu'!AE46:AF46,("=T"))+COUNTIF('6 Obecność na treningu'!AE46:AF46,("=C"))+COUNTIF('6 Obecność na treningu'!AE46:AF46,("=K"))</f>
        <v>0</v>
      </c>
      <c r="AL67" s="99">
        <f>COUNTIF('6 Obecność na treningu'!AG46:AH46,("=T"))+COUNTIF('6 Obecność na treningu'!AG46:AH46,("=C"))+COUNTIF('6 Obecność na treningu'!AG46:AH46,("=K"))</f>
        <v>0</v>
      </c>
      <c r="AN67" s="99">
        <f>COUNTIF('6 Obecność na treningu'!AI46:AJ46,("=T"))+COUNTIF('6 Obecność na treningu'!AI46:AJ46,("=C"))+COUNTIF('6 Obecność na treningu'!AI46:AJ46,("=K"))</f>
        <v>0</v>
      </c>
      <c r="AP67" s="99">
        <f>COUNTIF('6 Obecność na treningu'!AK46:AL46,("=T"))+COUNTIF('6 Obecność na treningu'!AK46:AL46,("=C"))+COUNTIF('6 Obecność na treningu'!AK46:AL46,("=K"))</f>
        <v>0</v>
      </c>
      <c r="AR67" s="99">
        <f>COUNTIF('6 Obecność na treningu'!AM46:AN46,("=T"))+COUNTIF('6 Obecność na treningu'!AM46:AN46,("=C"))+COUNTIF('6 Obecność na treningu'!AM46:AN46,("=K"))</f>
        <v>0</v>
      </c>
      <c r="AT67" s="99">
        <f>COUNTIF('6 Obecność na treningu'!AO46:AP46,("=T"))+COUNTIF('6 Obecność na treningu'!AO46:AP46,("=C"))+COUNTIF('6 Obecność na treningu'!AO46:AP46,("=K"))</f>
        <v>0</v>
      </c>
      <c r="AV67" s="99">
        <f>COUNTIF('6 Obecność na treningu'!AQ46:AR46,("=T"))+COUNTIF('6 Obecność na treningu'!AQ46:AR46,("=C"))+COUNTIF('6 Obecność na treningu'!AQ46:AR46,("=K"))</f>
        <v>0</v>
      </c>
      <c r="AX67" s="99">
        <f>COUNTIF('6 Obecność na treningu'!AS46:AT46,("=T"))+COUNTIF('6 Obecność na treningu'!AS46:AT46,("=C"))+COUNTIF('6 Obecność na treningu'!AS46:AT46,("=K"))</f>
        <v>0</v>
      </c>
      <c r="AZ67" s="99">
        <f>COUNTIF('6 Obecność na treningu'!AU46:AV46,("=T"))+COUNTIF('6 Obecność na treningu'!AU46:AV46,("=C"))+COUNTIF('6 Obecność na treningu'!AU46:AV46,("=K"))</f>
        <v>0</v>
      </c>
      <c r="BB67" s="99">
        <f>COUNTIF('6 Obecność na treningu'!AW46:AX46,("=T"))+COUNTIF('6 Obecność na treningu'!AW46:AX46,("=C"))+COUNTIF('6 Obecność na treningu'!AW46:AX46,("=K"))</f>
        <v>0</v>
      </c>
      <c r="BD67" s="322">
        <f>COUNTIF('6 Obecność na treningu'!AY46:AZ46,("=T"))+COUNTIF('6 Obecność na treningu'!AY46:AZ46,("=C"))+COUNTIF('6 Obecność na treningu'!AY46:AZ46,("=K"))</f>
        <v>0</v>
      </c>
      <c r="BF67" s="99">
        <f>IF(L67&lt;&gt;0,1,0)</f>
        <v>0</v>
      </c>
      <c r="BH67" s="99">
        <f>IF(N67&lt;&gt;0,1,0)</f>
        <v>0</v>
      </c>
      <c r="BJ67" s="99">
        <f>IF(P67&lt;&gt;0,1,0)</f>
        <v>0</v>
      </c>
      <c r="BL67" s="99">
        <f>IF(R67&lt;&gt;0,1,0)</f>
        <v>0</v>
      </c>
      <c r="BN67" s="99">
        <f>IF(T67&lt;&gt;0,1,0)</f>
        <v>0</v>
      </c>
      <c r="BP67" s="99">
        <f>IF(V67&lt;&gt;0,1,0)</f>
        <v>0</v>
      </c>
      <c r="BR67" s="99">
        <f>IF(X67&lt;&gt;0,1,0)</f>
        <v>0</v>
      </c>
      <c r="BT67" s="99">
        <f>IF(Z67&lt;&gt;0,1,0)</f>
        <v>0</v>
      </c>
      <c r="BV67" s="99">
        <f>IF(AB67&lt;&gt;0,1,0)</f>
        <v>0</v>
      </c>
      <c r="BX67" s="99">
        <f>IF(AD67&lt;&gt;0,1,0)</f>
        <v>0</v>
      </c>
      <c r="BZ67" s="99">
        <f>IF(AF67&lt;&gt;0,1,0)</f>
        <v>0</v>
      </c>
      <c r="CB67" s="99">
        <f>IF(AH67&lt;&gt;0,1,0)</f>
        <v>0</v>
      </c>
      <c r="CD67" s="99">
        <f>IF(AJ67&lt;&gt;0,1,0)</f>
        <v>0</v>
      </c>
      <c r="CF67" s="99">
        <f>IF(AL67&lt;&gt;0,1,0)</f>
        <v>0</v>
      </c>
      <c r="CH67" s="99">
        <f>IF(AN67&lt;&gt;0,1,0)</f>
        <v>0</v>
      </c>
      <c r="CJ67" s="99">
        <f>IF(AP67&lt;&gt;0,1,0)</f>
        <v>0</v>
      </c>
      <c r="CL67" s="99">
        <f>IF(AR67&lt;&gt;0,1,0)</f>
        <v>0</v>
      </c>
      <c r="CN67" s="99">
        <f>IF(AT67&lt;&gt;0,1,0)</f>
        <v>0</v>
      </c>
      <c r="CP67" s="99">
        <f>IF(AV67&lt;&gt;0,1,0)</f>
        <v>0</v>
      </c>
      <c r="CR67" s="99">
        <f>IF(AX67&lt;&gt;0,1,0)</f>
        <v>0</v>
      </c>
      <c r="CT67" s="99">
        <f>IF(AZ67&lt;&gt;0,1,0)</f>
        <v>0</v>
      </c>
      <c r="CV67" s="99">
        <f>IF(BB67&lt;&gt;0,1,0)</f>
        <v>0</v>
      </c>
      <c r="CX67" s="99">
        <f>IF(BD67&lt;&gt;0,1,0)</f>
        <v>0</v>
      </c>
    </row>
    <row r="68" spans="2:102" ht="24.75" customHeight="1">
      <c r="B68" s="329" t="s">
        <v>297</v>
      </c>
      <c r="C68" s="330"/>
      <c r="D68" s="332">
        <f>IF('6 Obecność na treningu'!B47="","",'6 Obecność na treningu'!B47)</f>
      </c>
      <c r="E68" s="332">
        <f>IF('6 Obecność na treningu'!C47="","",'6 Obecność na treningu'!C47)</f>
      </c>
      <c r="F68" s="333">
        <f>IF('6 Obecność na treningu'!D47="","",'6 Obecność na treningu'!D47)</f>
      </c>
      <c r="G68" s="334">
        <f>IF(SUM(BF68:CX68)=0,"",SUM(BF68:CX68))</f>
      </c>
      <c r="H68" s="293" t="s">
        <v>257</v>
      </c>
      <c r="I68" s="293"/>
      <c r="L68" s="99">
        <f>COUNTIF('6 Obecność na treningu'!G47:H47,("=T"))+COUNTIF('6 Obecność na treningu'!G47:H47,("=C"))+COUNTIF('6 Obecność na treningu'!G47:H47,("=K"))</f>
        <v>0</v>
      </c>
      <c r="N68" s="99">
        <f>COUNTIF('6 Obecność na treningu'!I47:J47,("=T"))+COUNTIF('6 Obecność na treningu'!I47:J47,("=C"))+COUNTIF('6 Obecność na treningu'!I47:J47,("=K"))</f>
        <v>0</v>
      </c>
      <c r="P68" s="99">
        <f>COUNTIF('6 Obecność na treningu'!K47:L47,("=T"))+COUNTIF('6 Obecność na treningu'!K47:L47,("=C"))+COUNTIF('6 Obecność na treningu'!K47:L47,("=K"))</f>
        <v>0</v>
      </c>
      <c r="R68" s="99">
        <f>COUNTIF('6 Obecność na treningu'!M47:N47,("=T"))+COUNTIF('6 Obecność na treningu'!M47:N47,("=C"))+COUNTIF('6 Obecność na treningu'!M47:N47,("=K"))</f>
        <v>0</v>
      </c>
      <c r="T68" s="99">
        <f>COUNTIF('6 Obecność na treningu'!O47:P47,("=T"))+COUNTIF('6 Obecność na treningu'!O47:P47,("=C"))+COUNTIF('6 Obecność na treningu'!O47:P47,("=K"))</f>
        <v>0</v>
      </c>
      <c r="V68" s="99">
        <f>COUNTIF('6 Obecność na treningu'!Q47:R47,("=T"))+COUNTIF('6 Obecność na treningu'!Q47:R47,("=C"))+COUNTIF('6 Obecność na treningu'!Q47:R47,("=K"))</f>
        <v>0</v>
      </c>
      <c r="X68" s="99">
        <f>COUNTIF('6 Obecność na treningu'!S47:T47,("=T"))+COUNTIF('6 Obecność na treningu'!S47:T47,("=C"))+COUNTIF('6 Obecność na treningu'!S47:T47,("=K"))</f>
        <v>0</v>
      </c>
      <c r="Z68" s="99">
        <f>COUNTIF('6 Obecność na treningu'!U47:V47,("=T"))+COUNTIF('6 Obecność na treningu'!U47:V47,("=C"))+COUNTIF('6 Obecność na treningu'!U47:V47,("=K"))</f>
        <v>0</v>
      </c>
      <c r="AB68" s="99">
        <f>COUNTIF('6 Obecność na treningu'!W47:X47,("=T"))+COUNTIF('6 Obecność na treningu'!W47:X47,("=C"))+COUNTIF('6 Obecność na treningu'!W47:X47,("=K"))</f>
        <v>0</v>
      </c>
      <c r="AD68" s="99">
        <f>COUNTIF('6 Obecność na treningu'!Y47:Z47,("=T"))+COUNTIF('6 Obecność na treningu'!Y47:Z47,("=C"))+COUNTIF('6 Obecność na treningu'!Y47:Z47,("=K"))</f>
        <v>0</v>
      </c>
      <c r="AF68" s="99">
        <f>COUNTIF('6 Obecność na treningu'!AA47:AB47,("=T"))+COUNTIF('6 Obecność na treningu'!AA47:AB47,("=C"))+COUNTIF('6 Obecność na treningu'!AA47:AB47,("=K"))</f>
        <v>0</v>
      </c>
      <c r="AH68" s="99">
        <f>COUNTIF('6 Obecność na treningu'!AC47:AD47,("=T"))+COUNTIF('6 Obecność na treningu'!AC47:AD47,("=C"))+COUNTIF('6 Obecność na treningu'!AC47:AD47,("=K"))</f>
        <v>0</v>
      </c>
      <c r="AJ68" s="99">
        <f>COUNTIF('6 Obecność na treningu'!AE47:AF47,("=T"))+COUNTIF('6 Obecność na treningu'!AE47:AF47,("=C"))+COUNTIF('6 Obecność na treningu'!AE47:AF47,("=K"))</f>
        <v>0</v>
      </c>
      <c r="AL68" s="99">
        <f>COUNTIF('6 Obecność na treningu'!AG47:AH47,("=T"))+COUNTIF('6 Obecność na treningu'!AG47:AH47,("=C"))+COUNTIF('6 Obecność na treningu'!AG47:AH47,("=K"))</f>
        <v>0</v>
      </c>
      <c r="AN68" s="99">
        <f>COUNTIF('6 Obecność na treningu'!AI47:AJ47,("=T"))+COUNTIF('6 Obecność na treningu'!AI47:AJ47,("=C"))+COUNTIF('6 Obecność na treningu'!AI47:AJ47,("=K"))</f>
        <v>0</v>
      </c>
      <c r="AP68" s="99">
        <f>COUNTIF('6 Obecność na treningu'!AK47:AL47,("=T"))+COUNTIF('6 Obecność na treningu'!AK47:AL47,("=C"))+COUNTIF('6 Obecność na treningu'!AK47:AL47,("=K"))</f>
        <v>0</v>
      </c>
      <c r="AR68" s="99">
        <f>COUNTIF('6 Obecność na treningu'!AM47:AN47,("=T"))+COUNTIF('6 Obecność na treningu'!AM47:AN47,("=C"))+COUNTIF('6 Obecność na treningu'!AM47:AN47,("=K"))</f>
        <v>0</v>
      </c>
      <c r="AT68" s="99">
        <f>COUNTIF('6 Obecność na treningu'!AO47:AP47,("=T"))+COUNTIF('6 Obecność na treningu'!AO47:AP47,("=C"))+COUNTIF('6 Obecność na treningu'!AO47:AP47,("=K"))</f>
        <v>0</v>
      </c>
      <c r="AV68" s="99">
        <f>COUNTIF('6 Obecność na treningu'!AQ47:AR47,("=T"))+COUNTIF('6 Obecność na treningu'!AQ47:AR47,("=C"))+COUNTIF('6 Obecność na treningu'!AQ47:AR47,("=K"))</f>
        <v>0</v>
      </c>
      <c r="AX68" s="99">
        <f>COUNTIF('6 Obecność na treningu'!AS47:AT47,("=T"))+COUNTIF('6 Obecność na treningu'!AS47:AT47,("=C"))+COUNTIF('6 Obecność na treningu'!AS47:AT47,("=K"))</f>
        <v>0</v>
      </c>
      <c r="AZ68" s="99">
        <f>COUNTIF('6 Obecność na treningu'!AU47:AV47,("=T"))+COUNTIF('6 Obecność na treningu'!AU47:AV47,("=C"))+COUNTIF('6 Obecność na treningu'!AU47:AV47,("=K"))</f>
        <v>0</v>
      </c>
      <c r="BB68" s="99">
        <f>COUNTIF('6 Obecność na treningu'!AW47:AX47,("=T"))+COUNTIF('6 Obecność na treningu'!AW47:AX47,("=C"))+COUNTIF('6 Obecność na treningu'!AW47:AX47,("=K"))</f>
        <v>0</v>
      </c>
      <c r="BD68" s="322">
        <f>COUNTIF('6 Obecność na treningu'!AY47:AZ47,("=T"))+COUNTIF('6 Obecność na treningu'!AY47:AZ47,("=C"))+COUNTIF('6 Obecność na treningu'!AY47:AZ47,("=K"))</f>
        <v>0</v>
      </c>
      <c r="BF68" s="99">
        <f>IF(L68&lt;&gt;0,1,0)</f>
        <v>0</v>
      </c>
      <c r="BH68" s="99">
        <f>IF(N68&lt;&gt;0,1,0)</f>
        <v>0</v>
      </c>
      <c r="BJ68" s="99">
        <f>IF(P68&lt;&gt;0,1,0)</f>
        <v>0</v>
      </c>
      <c r="BL68" s="99">
        <f>IF(R68&lt;&gt;0,1,0)</f>
        <v>0</v>
      </c>
      <c r="BN68" s="99">
        <f>IF(T68&lt;&gt;0,1,0)</f>
        <v>0</v>
      </c>
      <c r="BP68" s="99">
        <f>IF(V68&lt;&gt;0,1,0)</f>
        <v>0</v>
      </c>
      <c r="BR68" s="99">
        <f>IF(X68&lt;&gt;0,1,0)</f>
        <v>0</v>
      </c>
      <c r="BT68" s="99">
        <f>IF(Z68&lt;&gt;0,1,0)</f>
        <v>0</v>
      </c>
      <c r="BV68" s="99">
        <f>IF(AB68&lt;&gt;0,1,0)</f>
        <v>0</v>
      </c>
      <c r="BX68" s="99">
        <f>IF(AD68&lt;&gt;0,1,0)</f>
        <v>0</v>
      </c>
      <c r="BZ68" s="99">
        <f>IF(AF68&lt;&gt;0,1,0)</f>
        <v>0</v>
      </c>
      <c r="CB68" s="99">
        <f>IF(AH68&lt;&gt;0,1,0)</f>
        <v>0</v>
      </c>
      <c r="CD68" s="99">
        <f>IF(AJ68&lt;&gt;0,1,0)</f>
        <v>0</v>
      </c>
      <c r="CF68" s="99">
        <f>IF(AL68&lt;&gt;0,1,0)</f>
        <v>0</v>
      </c>
      <c r="CH68" s="99">
        <f>IF(AN68&lt;&gt;0,1,0)</f>
        <v>0</v>
      </c>
      <c r="CJ68" s="99">
        <f>IF(AP68&lt;&gt;0,1,0)</f>
        <v>0</v>
      </c>
      <c r="CL68" s="99">
        <f>IF(AR68&lt;&gt;0,1,0)</f>
        <v>0</v>
      </c>
      <c r="CN68" s="99">
        <f>IF(AT68&lt;&gt;0,1,0)</f>
        <v>0</v>
      </c>
      <c r="CP68" s="99">
        <f>IF(AV68&lt;&gt;0,1,0)</f>
        <v>0</v>
      </c>
      <c r="CR68" s="99">
        <f>IF(AX68&lt;&gt;0,1,0)</f>
        <v>0</v>
      </c>
      <c r="CT68" s="99">
        <f>IF(AZ68&lt;&gt;0,1,0)</f>
        <v>0</v>
      </c>
      <c r="CV68" s="99">
        <f>IF(BB68&lt;&gt;0,1,0)</f>
        <v>0</v>
      </c>
      <c r="CX68" s="99">
        <f>IF(BD68&lt;&gt;0,1,0)</f>
        <v>0</v>
      </c>
    </row>
    <row r="69" spans="2:102" ht="24.75" customHeight="1">
      <c r="B69" s="329" t="s">
        <v>298</v>
      </c>
      <c r="C69" s="330"/>
      <c r="D69" s="332">
        <f>IF('6 Obecność na treningu'!B48="","",'6 Obecność na treningu'!B48)</f>
      </c>
      <c r="E69" s="332">
        <f>IF('6 Obecność na treningu'!C48="","",'6 Obecność na treningu'!C48)</f>
      </c>
      <c r="F69" s="333">
        <f>IF('6 Obecność na treningu'!D48="","",'6 Obecność na treningu'!D48)</f>
      </c>
      <c r="G69" s="334">
        <f>IF(SUM(BF69:CX69)=0,"",SUM(BF69:CX69))</f>
      </c>
      <c r="H69" s="293" t="s">
        <v>257</v>
      </c>
      <c r="I69" s="293"/>
      <c r="L69" s="99">
        <f>COUNTIF('6 Obecność na treningu'!G48:H48,("=T"))+COUNTIF('6 Obecność na treningu'!G48:H48,("=C"))+COUNTIF('6 Obecność na treningu'!G48:H48,("=K"))</f>
        <v>0</v>
      </c>
      <c r="N69" s="99">
        <f>COUNTIF('6 Obecność na treningu'!I48:J48,("=T"))+COUNTIF('6 Obecność na treningu'!I48:J48,("=C"))+COUNTIF('6 Obecność na treningu'!I48:J48,("=K"))</f>
        <v>0</v>
      </c>
      <c r="P69" s="99">
        <f>COUNTIF('6 Obecność na treningu'!K48:L48,("=T"))+COUNTIF('6 Obecność na treningu'!K48:L48,("=C"))+COUNTIF('6 Obecność na treningu'!K48:L48,("=K"))</f>
        <v>0</v>
      </c>
      <c r="R69" s="99">
        <f>COUNTIF('6 Obecność na treningu'!M48:N48,("=T"))+COUNTIF('6 Obecność na treningu'!M48:N48,("=C"))+COUNTIF('6 Obecność na treningu'!M48:N48,("=K"))</f>
        <v>0</v>
      </c>
      <c r="T69" s="99">
        <f>COUNTIF('6 Obecność na treningu'!O48:P48,("=T"))+COUNTIF('6 Obecność na treningu'!O48:P48,("=C"))+COUNTIF('6 Obecność na treningu'!O48:P48,("=K"))</f>
        <v>0</v>
      </c>
      <c r="V69" s="99">
        <f>COUNTIF('6 Obecność na treningu'!Q48:R48,("=T"))+COUNTIF('6 Obecność na treningu'!Q48:R48,("=C"))+COUNTIF('6 Obecność na treningu'!Q48:R48,("=K"))</f>
        <v>0</v>
      </c>
      <c r="X69" s="99">
        <f>COUNTIF('6 Obecność na treningu'!S48:T48,("=T"))+COUNTIF('6 Obecność na treningu'!S48:T48,("=C"))+COUNTIF('6 Obecność na treningu'!S48:T48,("=K"))</f>
        <v>0</v>
      </c>
      <c r="Z69" s="99">
        <f>COUNTIF('6 Obecność na treningu'!U48:V48,("=T"))+COUNTIF('6 Obecność na treningu'!U48:V48,("=C"))+COUNTIF('6 Obecność na treningu'!U48:V48,("=K"))</f>
        <v>0</v>
      </c>
      <c r="AB69" s="99">
        <f>COUNTIF('6 Obecność na treningu'!W48:X48,("=T"))+COUNTIF('6 Obecność na treningu'!W48:X48,("=C"))+COUNTIF('6 Obecność na treningu'!W48:X48,("=K"))</f>
        <v>0</v>
      </c>
      <c r="AD69" s="99">
        <f>COUNTIF('6 Obecność na treningu'!Y48:Z48,("=T"))+COUNTIF('6 Obecność na treningu'!Y48:Z48,("=C"))+COUNTIF('6 Obecność na treningu'!Y48:Z48,("=K"))</f>
        <v>0</v>
      </c>
      <c r="AF69" s="99">
        <f>COUNTIF('6 Obecność na treningu'!AA48:AB48,("=T"))+COUNTIF('6 Obecność na treningu'!AA48:AB48,("=C"))+COUNTIF('6 Obecność na treningu'!AA48:AB48,("=K"))</f>
        <v>0</v>
      </c>
      <c r="AH69" s="99">
        <f>COUNTIF('6 Obecność na treningu'!AC48:AD48,("=T"))+COUNTIF('6 Obecność na treningu'!AC48:AD48,("=C"))+COUNTIF('6 Obecność na treningu'!AC48:AD48,("=K"))</f>
        <v>0</v>
      </c>
      <c r="AJ69" s="99">
        <f>COUNTIF('6 Obecność na treningu'!AE48:AF48,("=T"))+COUNTIF('6 Obecność na treningu'!AE48:AF48,("=C"))+COUNTIF('6 Obecność na treningu'!AE48:AF48,("=K"))</f>
        <v>0</v>
      </c>
      <c r="AL69" s="99">
        <f>COUNTIF('6 Obecność na treningu'!AG48:AH48,("=T"))+COUNTIF('6 Obecność na treningu'!AG48:AH48,("=C"))+COUNTIF('6 Obecność na treningu'!AG48:AH48,("=K"))</f>
        <v>0</v>
      </c>
      <c r="AN69" s="99">
        <f>COUNTIF('6 Obecność na treningu'!AI48:AJ48,("=T"))+COUNTIF('6 Obecność na treningu'!AI48:AJ48,("=C"))+COUNTIF('6 Obecność na treningu'!AI48:AJ48,("=K"))</f>
        <v>0</v>
      </c>
      <c r="AP69" s="99">
        <f>COUNTIF('6 Obecność na treningu'!AK48:AL48,("=T"))+COUNTIF('6 Obecność na treningu'!AK48:AL48,("=C"))+COUNTIF('6 Obecność na treningu'!AK48:AL48,("=K"))</f>
        <v>0</v>
      </c>
      <c r="AR69" s="99">
        <f>COUNTIF('6 Obecność na treningu'!AM48:AN48,("=T"))+COUNTIF('6 Obecność na treningu'!AM48:AN48,("=C"))+COUNTIF('6 Obecność na treningu'!AM48:AN48,("=K"))</f>
        <v>0</v>
      </c>
      <c r="AT69" s="99">
        <f>COUNTIF('6 Obecność na treningu'!AO48:AP48,("=T"))+COUNTIF('6 Obecność na treningu'!AO48:AP48,("=C"))+COUNTIF('6 Obecność na treningu'!AO48:AP48,("=K"))</f>
        <v>0</v>
      </c>
      <c r="AV69" s="99">
        <f>COUNTIF('6 Obecność na treningu'!AQ48:AR48,("=T"))+COUNTIF('6 Obecność na treningu'!AQ48:AR48,("=C"))+COUNTIF('6 Obecność na treningu'!AQ48:AR48,("=K"))</f>
        <v>0</v>
      </c>
      <c r="AX69" s="99">
        <f>COUNTIF('6 Obecność na treningu'!AS48:AT48,("=T"))+COUNTIF('6 Obecność na treningu'!AS48:AT48,("=C"))+COUNTIF('6 Obecność na treningu'!AS48:AT48,("=K"))</f>
        <v>0</v>
      </c>
      <c r="AZ69" s="99">
        <f>COUNTIF('6 Obecność na treningu'!AU48:AV48,("=T"))+COUNTIF('6 Obecność na treningu'!AU48:AV48,("=C"))+COUNTIF('6 Obecność na treningu'!AU48:AV48,("=K"))</f>
        <v>0</v>
      </c>
      <c r="BB69" s="99">
        <f>COUNTIF('6 Obecność na treningu'!AW48:AX48,("=T"))+COUNTIF('6 Obecność na treningu'!AW48:AX48,("=C"))+COUNTIF('6 Obecność na treningu'!AW48:AX48,("=K"))</f>
        <v>0</v>
      </c>
      <c r="BD69" s="322">
        <f>COUNTIF('6 Obecność na treningu'!AY48:AZ48,("=T"))+COUNTIF('6 Obecność na treningu'!AY48:AZ48,("=C"))+COUNTIF('6 Obecność na treningu'!AY48:AZ48,("=K"))</f>
        <v>0</v>
      </c>
      <c r="BF69" s="99">
        <f>IF(L69&lt;&gt;0,1,0)</f>
        <v>0</v>
      </c>
      <c r="BH69" s="99">
        <f>IF(N69&lt;&gt;0,1,0)</f>
        <v>0</v>
      </c>
      <c r="BJ69" s="99">
        <f>IF(P69&lt;&gt;0,1,0)</f>
        <v>0</v>
      </c>
      <c r="BL69" s="99">
        <f>IF(R69&lt;&gt;0,1,0)</f>
        <v>0</v>
      </c>
      <c r="BN69" s="99">
        <f>IF(T69&lt;&gt;0,1,0)</f>
        <v>0</v>
      </c>
      <c r="BP69" s="99">
        <f>IF(V69&lt;&gt;0,1,0)</f>
        <v>0</v>
      </c>
      <c r="BR69" s="99">
        <f>IF(X69&lt;&gt;0,1,0)</f>
        <v>0</v>
      </c>
      <c r="BT69" s="99">
        <f>IF(Z69&lt;&gt;0,1,0)</f>
        <v>0</v>
      </c>
      <c r="BV69" s="99">
        <f>IF(AB69&lt;&gt;0,1,0)</f>
        <v>0</v>
      </c>
      <c r="BX69" s="99">
        <f>IF(AD69&lt;&gt;0,1,0)</f>
        <v>0</v>
      </c>
      <c r="BZ69" s="99">
        <f>IF(AF69&lt;&gt;0,1,0)</f>
        <v>0</v>
      </c>
      <c r="CB69" s="99">
        <f>IF(AH69&lt;&gt;0,1,0)</f>
        <v>0</v>
      </c>
      <c r="CD69" s="99">
        <f>IF(AJ69&lt;&gt;0,1,0)</f>
        <v>0</v>
      </c>
      <c r="CF69" s="99">
        <f>IF(AL69&lt;&gt;0,1,0)</f>
        <v>0</v>
      </c>
      <c r="CH69" s="99">
        <f>IF(AN69&lt;&gt;0,1,0)</f>
        <v>0</v>
      </c>
      <c r="CJ69" s="99">
        <f>IF(AP69&lt;&gt;0,1,0)</f>
        <v>0</v>
      </c>
      <c r="CL69" s="99">
        <f>IF(AR69&lt;&gt;0,1,0)</f>
        <v>0</v>
      </c>
      <c r="CN69" s="99">
        <f>IF(AT69&lt;&gt;0,1,0)</f>
        <v>0</v>
      </c>
      <c r="CP69" s="99">
        <f>IF(AV69&lt;&gt;0,1,0)</f>
        <v>0</v>
      </c>
      <c r="CR69" s="99">
        <f>IF(AX69&lt;&gt;0,1,0)</f>
        <v>0</v>
      </c>
      <c r="CT69" s="99">
        <f>IF(AZ69&lt;&gt;0,1,0)</f>
        <v>0</v>
      </c>
      <c r="CV69" s="99">
        <f>IF(BB69&lt;&gt;0,1,0)</f>
        <v>0</v>
      </c>
      <c r="CX69" s="99">
        <f>IF(BD69&lt;&gt;0,1,0)</f>
        <v>0</v>
      </c>
    </row>
    <row r="70" spans="2:102" ht="24.75" customHeight="1">
      <c r="B70" s="329" t="s">
        <v>299</v>
      </c>
      <c r="C70" s="330"/>
      <c r="D70" s="332">
        <f>IF('6 Obecność na treningu'!B49="","",'6 Obecność na treningu'!B49)</f>
      </c>
      <c r="E70" s="332">
        <f>IF('6 Obecność na treningu'!C49="","",'6 Obecność na treningu'!C49)</f>
      </c>
      <c r="F70" s="333">
        <f>IF('6 Obecność na treningu'!D49="","",'6 Obecność na treningu'!D49)</f>
      </c>
      <c r="G70" s="334">
        <f>IF(SUM(BF70:CX70)=0,"",SUM(BF70:CX70))</f>
      </c>
      <c r="H70" s="293" t="s">
        <v>257</v>
      </c>
      <c r="I70" s="293"/>
      <c r="L70" s="99">
        <f>COUNTIF('6 Obecność na treningu'!G49:H49,("=T"))+COUNTIF('6 Obecność na treningu'!G49:H49,("=C"))+COUNTIF('6 Obecność na treningu'!G49:H49,("=K"))</f>
        <v>0</v>
      </c>
      <c r="N70" s="99">
        <f>COUNTIF('6 Obecność na treningu'!I49:J49,("=T"))+COUNTIF('6 Obecność na treningu'!I49:J49,("=C"))+COUNTIF('6 Obecność na treningu'!I49:J49,("=K"))</f>
        <v>0</v>
      </c>
      <c r="P70" s="99">
        <f>COUNTIF('6 Obecność na treningu'!K49:L49,("=T"))+COUNTIF('6 Obecność na treningu'!K49:L49,("=C"))+COUNTIF('6 Obecność na treningu'!K49:L49,("=K"))</f>
        <v>0</v>
      </c>
      <c r="R70" s="99">
        <f>COUNTIF('6 Obecność na treningu'!M49:N49,("=T"))+COUNTIF('6 Obecność na treningu'!M49:N49,("=C"))+COUNTIF('6 Obecność na treningu'!M49:N49,("=K"))</f>
        <v>0</v>
      </c>
      <c r="T70" s="99">
        <f>COUNTIF('6 Obecność na treningu'!O49:P49,("=T"))+COUNTIF('6 Obecność na treningu'!O49:P49,("=C"))+COUNTIF('6 Obecność na treningu'!O49:P49,("=K"))</f>
        <v>0</v>
      </c>
      <c r="V70" s="99">
        <f>COUNTIF('6 Obecność na treningu'!Q49:R49,("=T"))+COUNTIF('6 Obecność na treningu'!Q49:R49,("=C"))+COUNTIF('6 Obecność na treningu'!Q49:R49,("=K"))</f>
        <v>0</v>
      </c>
      <c r="X70" s="99">
        <f>COUNTIF('6 Obecność na treningu'!S49:T49,("=T"))+COUNTIF('6 Obecność na treningu'!S49:T49,("=C"))+COUNTIF('6 Obecność na treningu'!S49:T49,("=K"))</f>
        <v>0</v>
      </c>
      <c r="Z70" s="99">
        <f>COUNTIF('6 Obecność na treningu'!U49:V49,("=T"))+COUNTIF('6 Obecność na treningu'!U49:V49,("=C"))+COUNTIF('6 Obecność na treningu'!U49:V49,("=K"))</f>
        <v>0</v>
      </c>
      <c r="AB70" s="99">
        <f>COUNTIF('6 Obecność na treningu'!W49:X49,("=T"))+COUNTIF('6 Obecność na treningu'!W49:X49,("=C"))+COUNTIF('6 Obecność na treningu'!W49:X49,("=K"))</f>
        <v>0</v>
      </c>
      <c r="AD70" s="99">
        <f>COUNTIF('6 Obecność na treningu'!Y49:Z49,("=T"))+COUNTIF('6 Obecność na treningu'!Y49:Z49,("=C"))+COUNTIF('6 Obecność na treningu'!Y49:Z49,("=K"))</f>
        <v>0</v>
      </c>
      <c r="AF70" s="99">
        <f>COUNTIF('6 Obecność na treningu'!AA49:AB49,("=T"))+COUNTIF('6 Obecność na treningu'!AA49:AB49,("=C"))+COUNTIF('6 Obecność na treningu'!AA49:AB49,("=K"))</f>
        <v>0</v>
      </c>
      <c r="AH70" s="99">
        <f>COUNTIF('6 Obecność na treningu'!AC49:AD49,("=T"))+COUNTIF('6 Obecność na treningu'!AC49:AD49,("=C"))+COUNTIF('6 Obecność na treningu'!AC49:AD49,("=K"))</f>
        <v>0</v>
      </c>
      <c r="AJ70" s="99">
        <f>COUNTIF('6 Obecność na treningu'!AE49:AF49,("=T"))+COUNTIF('6 Obecność na treningu'!AE49:AF49,("=C"))+COUNTIF('6 Obecność na treningu'!AE49:AF49,("=K"))</f>
        <v>0</v>
      </c>
      <c r="AL70" s="99">
        <f>COUNTIF('6 Obecność na treningu'!AG49:AH49,("=T"))+COUNTIF('6 Obecność na treningu'!AG49:AH49,("=C"))+COUNTIF('6 Obecność na treningu'!AG49:AH49,("=K"))</f>
        <v>0</v>
      </c>
      <c r="AN70" s="99">
        <f>COUNTIF('6 Obecność na treningu'!AI49:AJ49,("=T"))+COUNTIF('6 Obecność na treningu'!AI49:AJ49,("=C"))+COUNTIF('6 Obecność na treningu'!AI49:AJ49,("=K"))</f>
        <v>0</v>
      </c>
      <c r="AP70" s="99">
        <f>COUNTIF('6 Obecność na treningu'!AK49:AL49,("=T"))+COUNTIF('6 Obecność na treningu'!AK49:AL49,("=C"))+COUNTIF('6 Obecność na treningu'!AK49:AL49,("=K"))</f>
        <v>0</v>
      </c>
      <c r="AR70" s="99">
        <f>COUNTIF('6 Obecność na treningu'!AM49:AN49,("=T"))+COUNTIF('6 Obecność na treningu'!AM49:AN49,("=C"))+COUNTIF('6 Obecność na treningu'!AM49:AN49,("=K"))</f>
        <v>0</v>
      </c>
      <c r="AT70" s="99">
        <f>COUNTIF('6 Obecność na treningu'!AO49:AP49,("=T"))+COUNTIF('6 Obecność na treningu'!AO49:AP49,("=C"))+COUNTIF('6 Obecność na treningu'!AO49:AP49,("=K"))</f>
        <v>0</v>
      </c>
      <c r="AV70" s="99">
        <f>COUNTIF('6 Obecność na treningu'!AQ49:AR49,("=T"))+COUNTIF('6 Obecność na treningu'!AQ49:AR49,("=C"))+COUNTIF('6 Obecność na treningu'!AQ49:AR49,("=K"))</f>
        <v>0</v>
      </c>
      <c r="AX70" s="99">
        <f>COUNTIF('6 Obecność na treningu'!AS49:AT49,("=T"))+COUNTIF('6 Obecność na treningu'!AS49:AT49,("=C"))+COUNTIF('6 Obecność na treningu'!AS49:AT49,("=K"))</f>
        <v>0</v>
      </c>
      <c r="AZ70" s="99">
        <f>COUNTIF('6 Obecność na treningu'!AU49:AV49,("=T"))+COUNTIF('6 Obecność na treningu'!AU49:AV49,("=C"))+COUNTIF('6 Obecność na treningu'!AU49:AV49,("=K"))</f>
        <v>0</v>
      </c>
      <c r="BB70" s="99">
        <f>COUNTIF('6 Obecność na treningu'!AW49:AX49,("=T"))+COUNTIF('6 Obecność na treningu'!AW49:AX49,("=C"))+COUNTIF('6 Obecność na treningu'!AW49:AX49,("=K"))</f>
        <v>0</v>
      </c>
      <c r="BD70" s="322">
        <f>COUNTIF('6 Obecność na treningu'!AY49:AZ49,("=T"))+COUNTIF('6 Obecność na treningu'!AY49:AZ49,("=C"))+COUNTIF('6 Obecność na treningu'!AY49:AZ49,("=K"))</f>
        <v>0</v>
      </c>
      <c r="BF70" s="99">
        <f>IF(L70&lt;&gt;0,1,0)</f>
        <v>0</v>
      </c>
      <c r="BH70" s="99">
        <f>IF(N70&lt;&gt;0,1,0)</f>
        <v>0</v>
      </c>
      <c r="BJ70" s="99">
        <f>IF(P70&lt;&gt;0,1,0)</f>
        <v>0</v>
      </c>
      <c r="BL70" s="99">
        <f>IF(R70&lt;&gt;0,1,0)</f>
        <v>0</v>
      </c>
      <c r="BN70" s="99">
        <f>IF(T70&lt;&gt;0,1,0)</f>
        <v>0</v>
      </c>
      <c r="BP70" s="99">
        <f>IF(V70&lt;&gt;0,1,0)</f>
        <v>0</v>
      </c>
      <c r="BR70" s="99">
        <f>IF(X70&lt;&gt;0,1,0)</f>
        <v>0</v>
      </c>
      <c r="BT70" s="99">
        <f>IF(Z70&lt;&gt;0,1,0)</f>
        <v>0</v>
      </c>
      <c r="BV70" s="99">
        <f>IF(AB70&lt;&gt;0,1,0)</f>
        <v>0</v>
      </c>
      <c r="BX70" s="99">
        <f>IF(AD70&lt;&gt;0,1,0)</f>
        <v>0</v>
      </c>
      <c r="BZ70" s="99">
        <f>IF(AF70&lt;&gt;0,1,0)</f>
        <v>0</v>
      </c>
      <c r="CB70" s="99">
        <f>IF(AH70&lt;&gt;0,1,0)</f>
        <v>0</v>
      </c>
      <c r="CD70" s="99">
        <f>IF(AJ70&lt;&gt;0,1,0)</f>
        <v>0</v>
      </c>
      <c r="CF70" s="99">
        <f>IF(AL70&lt;&gt;0,1,0)</f>
        <v>0</v>
      </c>
      <c r="CH70" s="99">
        <f>IF(AN70&lt;&gt;0,1,0)</f>
        <v>0</v>
      </c>
      <c r="CJ70" s="99">
        <f>IF(AP70&lt;&gt;0,1,0)</f>
        <v>0</v>
      </c>
      <c r="CL70" s="99">
        <f>IF(AR70&lt;&gt;0,1,0)</f>
        <v>0</v>
      </c>
      <c r="CN70" s="99">
        <f>IF(AT70&lt;&gt;0,1,0)</f>
        <v>0</v>
      </c>
      <c r="CP70" s="99">
        <f>IF(AV70&lt;&gt;0,1,0)</f>
        <v>0</v>
      </c>
      <c r="CR70" s="99">
        <f>IF(AX70&lt;&gt;0,1,0)</f>
        <v>0</v>
      </c>
      <c r="CT70" s="99">
        <f>IF(AZ70&lt;&gt;0,1,0)</f>
        <v>0</v>
      </c>
      <c r="CV70" s="99">
        <f>IF(BB70&lt;&gt;0,1,0)</f>
        <v>0</v>
      </c>
      <c r="CX70" s="99">
        <f>IF(BD70&lt;&gt;0,1,0)</f>
        <v>0</v>
      </c>
    </row>
    <row r="71" spans="2:102" ht="24.75" customHeight="1">
      <c r="B71" s="329" t="s">
        <v>300</v>
      </c>
      <c r="C71" s="330"/>
      <c r="D71" s="332">
        <f>IF('6 Obecność na treningu'!B50="","",'6 Obecność na treningu'!B50)</f>
      </c>
      <c r="E71" s="332">
        <f>IF('6 Obecność na treningu'!C50="","",'6 Obecność na treningu'!C50)</f>
      </c>
      <c r="F71" s="333">
        <f>IF('6 Obecność na treningu'!D50="","",'6 Obecność na treningu'!D50)</f>
      </c>
      <c r="G71" s="334">
        <f>IF(SUM(BF71:CX71)=0,"",SUM(BF71:CX71))</f>
      </c>
      <c r="H71" s="293" t="s">
        <v>257</v>
      </c>
      <c r="I71" s="293"/>
      <c r="L71" s="99">
        <f>COUNTIF('6 Obecność na treningu'!G50:H50,("=T"))+COUNTIF('6 Obecność na treningu'!G50:H50,("=C"))+COUNTIF('6 Obecność na treningu'!G50:H50,("=K"))</f>
        <v>0</v>
      </c>
      <c r="N71" s="99">
        <f>COUNTIF('6 Obecność na treningu'!I50:J50,("=T"))+COUNTIF('6 Obecność na treningu'!I50:J50,("=C"))+COUNTIF('6 Obecność na treningu'!I50:J50,("=K"))</f>
        <v>0</v>
      </c>
      <c r="P71" s="99">
        <f>COUNTIF('6 Obecność na treningu'!K50:L50,("=T"))+COUNTIF('6 Obecność na treningu'!K50:L50,("=C"))+COUNTIF('6 Obecność na treningu'!K50:L50,("=K"))</f>
        <v>0</v>
      </c>
      <c r="R71" s="99">
        <f>COUNTIF('6 Obecność na treningu'!M50:N50,("=T"))+COUNTIF('6 Obecność na treningu'!M50:N50,("=C"))+COUNTIF('6 Obecność na treningu'!M50:N50,("=K"))</f>
        <v>0</v>
      </c>
      <c r="T71" s="99">
        <f>COUNTIF('6 Obecność na treningu'!O50:P50,("=T"))+COUNTIF('6 Obecność na treningu'!O50:P50,("=C"))+COUNTIF('6 Obecność na treningu'!O50:P50,("=K"))</f>
        <v>0</v>
      </c>
      <c r="V71" s="99">
        <f>COUNTIF('6 Obecność na treningu'!Q50:R50,("=T"))+COUNTIF('6 Obecność na treningu'!Q50:R50,("=C"))+COUNTIF('6 Obecność na treningu'!Q50:R50,("=K"))</f>
        <v>0</v>
      </c>
      <c r="X71" s="99">
        <f>COUNTIF('6 Obecność na treningu'!S50:T50,("=T"))+COUNTIF('6 Obecność na treningu'!S50:T50,("=C"))+COUNTIF('6 Obecność na treningu'!S50:T50,("=K"))</f>
        <v>0</v>
      </c>
      <c r="Z71" s="99">
        <f>COUNTIF('6 Obecność na treningu'!U50:V50,("=T"))+COUNTIF('6 Obecność na treningu'!U50:V50,("=C"))+COUNTIF('6 Obecność na treningu'!U50:V50,("=K"))</f>
        <v>0</v>
      </c>
      <c r="AB71" s="99">
        <f>COUNTIF('6 Obecność na treningu'!W50:X50,("=T"))+COUNTIF('6 Obecność na treningu'!W50:X50,("=C"))+COUNTIF('6 Obecność na treningu'!W50:X50,("=K"))</f>
        <v>0</v>
      </c>
      <c r="AD71" s="99">
        <f>COUNTIF('6 Obecność na treningu'!Y50:Z50,("=T"))+COUNTIF('6 Obecność na treningu'!Y50:Z50,("=C"))+COUNTIF('6 Obecność na treningu'!Y50:Z50,("=K"))</f>
        <v>0</v>
      </c>
      <c r="AF71" s="99">
        <f>COUNTIF('6 Obecność na treningu'!AA50:AB50,("=T"))+COUNTIF('6 Obecność na treningu'!AA50:AB50,("=C"))+COUNTIF('6 Obecność na treningu'!AA50:AB50,("=K"))</f>
        <v>0</v>
      </c>
      <c r="AH71" s="99">
        <f>COUNTIF('6 Obecność na treningu'!AC50:AD50,("=T"))+COUNTIF('6 Obecność na treningu'!AC50:AD50,("=C"))+COUNTIF('6 Obecność na treningu'!AC50:AD50,("=K"))</f>
        <v>0</v>
      </c>
      <c r="AJ71" s="99">
        <f>COUNTIF('6 Obecność na treningu'!AE50:AF50,("=T"))+COUNTIF('6 Obecność na treningu'!AE50:AF50,("=C"))+COUNTIF('6 Obecność na treningu'!AE50:AF50,("=K"))</f>
        <v>0</v>
      </c>
      <c r="AL71" s="99">
        <f>COUNTIF('6 Obecność na treningu'!AG50:AH50,("=T"))+COUNTIF('6 Obecność na treningu'!AG50:AH50,("=C"))+COUNTIF('6 Obecność na treningu'!AG50:AH50,("=K"))</f>
        <v>0</v>
      </c>
      <c r="AN71" s="99">
        <f>COUNTIF('6 Obecność na treningu'!AI50:AJ50,("=T"))+COUNTIF('6 Obecność na treningu'!AI50:AJ50,("=C"))+COUNTIF('6 Obecność na treningu'!AI50:AJ50,("=K"))</f>
        <v>0</v>
      </c>
      <c r="AP71" s="99">
        <f>COUNTIF('6 Obecność na treningu'!AK50:AL50,("=T"))+COUNTIF('6 Obecność na treningu'!AK50:AL50,("=C"))+COUNTIF('6 Obecność na treningu'!AK50:AL50,("=K"))</f>
        <v>0</v>
      </c>
      <c r="AR71" s="99">
        <f>COUNTIF('6 Obecność na treningu'!AM50:AN50,("=T"))+COUNTIF('6 Obecność na treningu'!AM50:AN50,("=C"))+COUNTIF('6 Obecność na treningu'!AM50:AN50,("=K"))</f>
        <v>0</v>
      </c>
      <c r="AT71" s="99">
        <f>COUNTIF('6 Obecność na treningu'!AO50:AP50,("=T"))+COUNTIF('6 Obecność na treningu'!AO50:AP50,("=C"))+COUNTIF('6 Obecność na treningu'!AO50:AP50,("=K"))</f>
        <v>0</v>
      </c>
      <c r="AV71" s="99">
        <f>COUNTIF('6 Obecność na treningu'!AQ50:AR50,("=T"))+COUNTIF('6 Obecność na treningu'!AQ50:AR50,("=C"))+COUNTIF('6 Obecność na treningu'!AQ50:AR50,("=K"))</f>
        <v>0</v>
      </c>
      <c r="AX71" s="99">
        <f>COUNTIF('6 Obecność na treningu'!AS50:AT50,("=T"))+COUNTIF('6 Obecność na treningu'!AS50:AT50,("=C"))+COUNTIF('6 Obecność na treningu'!AS50:AT50,("=K"))</f>
        <v>0</v>
      </c>
      <c r="AZ71" s="99">
        <f>COUNTIF('6 Obecność na treningu'!AU50:AV50,("=T"))+COUNTIF('6 Obecność na treningu'!AU50:AV50,("=C"))+COUNTIF('6 Obecność na treningu'!AU50:AV50,("=K"))</f>
        <v>0</v>
      </c>
      <c r="BB71" s="99">
        <f>COUNTIF('6 Obecność na treningu'!AW50:AX50,("=T"))+COUNTIF('6 Obecność na treningu'!AW50:AX50,("=C"))+COUNTIF('6 Obecność na treningu'!AW50:AX50,("=K"))</f>
        <v>0</v>
      </c>
      <c r="BD71" s="322">
        <f>COUNTIF('6 Obecność na treningu'!AY50:AZ50,("=T"))+COUNTIF('6 Obecność na treningu'!AY50:AZ50,("=C"))+COUNTIF('6 Obecność na treningu'!AY50:AZ50,("=K"))</f>
        <v>0</v>
      </c>
      <c r="BF71" s="99">
        <f>IF(L71&lt;&gt;0,1,0)</f>
        <v>0</v>
      </c>
      <c r="BH71" s="99">
        <f>IF(N71&lt;&gt;0,1,0)</f>
        <v>0</v>
      </c>
      <c r="BJ71" s="99">
        <f>IF(P71&lt;&gt;0,1,0)</f>
        <v>0</v>
      </c>
      <c r="BL71" s="99">
        <f>IF(R71&lt;&gt;0,1,0)</f>
        <v>0</v>
      </c>
      <c r="BN71" s="99">
        <f>IF(T71&lt;&gt;0,1,0)</f>
        <v>0</v>
      </c>
      <c r="BP71" s="99">
        <f>IF(V71&lt;&gt;0,1,0)</f>
        <v>0</v>
      </c>
      <c r="BR71" s="99">
        <f>IF(X71&lt;&gt;0,1,0)</f>
        <v>0</v>
      </c>
      <c r="BT71" s="99">
        <f>IF(Z71&lt;&gt;0,1,0)</f>
        <v>0</v>
      </c>
      <c r="BV71" s="99">
        <f>IF(AB71&lt;&gt;0,1,0)</f>
        <v>0</v>
      </c>
      <c r="BX71" s="99">
        <f>IF(AD71&lt;&gt;0,1,0)</f>
        <v>0</v>
      </c>
      <c r="BZ71" s="99">
        <f>IF(AF71&lt;&gt;0,1,0)</f>
        <v>0</v>
      </c>
      <c r="CB71" s="99">
        <f>IF(AH71&lt;&gt;0,1,0)</f>
        <v>0</v>
      </c>
      <c r="CD71" s="99">
        <f>IF(AJ71&lt;&gt;0,1,0)</f>
        <v>0</v>
      </c>
      <c r="CF71" s="99">
        <f>IF(AL71&lt;&gt;0,1,0)</f>
        <v>0</v>
      </c>
      <c r="CH71" s="99">
        <f>IF(AN71&lt;&gt;0,1,0)</f>
        <v>0</v>
      </c>
      <c r="CJ71" s="99">
        <f>IF(AP71&lt;&gt;0,1,0)</f>
        <v>0</v>
      </c>
      <c r="CL71" s="99">
        <f>IF(AR71&lt;&gt;0,1,0)</f>
        <v>0</v>
      </c>
      <c r="CN71" s="99">
        <f>IF(AT71&lt;&gt;0,1,0)</f>
        <v>0</v>
      </c>
      <c r="CP71" s="99">
        <f>IF(AV71&lt;&gt;0,1,0)</f>
        <v>0</v>
      </c>
      <c r="CR71" s="99">
        <f>IF(AX71&lt;&gt;0,1,0)</f>
        <v>0</v>
      </c>
      <c r="CT71" s="99">
        <f>IF(AZ71&lt;&gt;0,1,0)</f>
        <v>0</v>
      </c>
      <c r="CV71" s="99">
        <f>IF(BB71&lt;&gt;0,1,0)</f>
        <v>0</v>
      </c>
      <c r="CX71" s="99">
        <f>IF(BD71&lt;&gt;0,1,0)</f>
        <v>0</v>
      </c>
    </row>
    <row r="72" spans="2:102" ht="24.75" customHeight="1">
      <c r="B72" s="329" t="s">
        <v>301</v>
      </c>
      <c r="C72" s="330"/>
      <c r="D72" s="332">
        <f>IF('6 Obecność na treningu'!B51="","",'6 Obecność na treningu'!B51)</f>
      </c>
      <c r="E72" s="332">
        <f>IF('6 Obecność na treningu'!C51="","",'6 Obecność na treningu'!C51)</f>
      </c>
      <c r="F72" s="333">
        <f>IF('6 Obecność na treningu'!D51="","",'6 Obecność na treningu'!D51)</f>
      </c>
      <c r="G72" s="334">
        <f>IF(SUM(BF72:CX72)=0,"",SUM(BF72:CX72))</f>
      </c>
      <c r="H72" s="293" t="s">
        <v>257</v>
      </c>
      <c r="I72" s="293"/>
      <c r="L72" s="99">
        <f>COUNTIF('6 Obecność na treningu'!G51:H51,("=T"))+COUNTIF('6 Obecność na treningu'!G51:H51,("=C"))+COUNTIF('6 Obecność na treningu'!G51:H51,("=K"))</f>
        <v>0</v>
      </c>
      <c r="N72" s="99">
        <f>COUNTIF('6 Obecność na treningu'!I51:J51,("=T"))+COUNTIF('6 Obecność na treningu'!I51:J51,("=C"))+COUNTIF('6 Obecność na treningu'!I51:J51,("=K"))</f>
        <v>0</v>
      </c>
      <c r="P72" s="99">
        <f>COUNTIF('6 Obecność na treningu'!K51:L51,("=T"))+COUNTIF('6 Obecność na treningu'!K51:L51,("=C"))+COUNTIF('6 Obecność na treningu'!K51:L51,("=K"))</f>
        <v>0</v>
      </c>
      <c r="R72" s="99">
        <f>COUNTIF('6 Obecność na treningu'!M51:N51,("=T"))+COUNTIF('6 Obecność na treningu'!M51:N51,("=C"))+COUNTIF('6 Obecność na treningu'!M51:N51,("=K"))</f>
        <v>0</v>
      </c>
      <c r="T72" s="99">
        <f>COUNTIF('6 Obecność na treningu'!O51:P51,("=T"))+COUNTIF('6 Obecność na treningu'!O51:P51,("=C"))+COUNTIF('6 Obecność na treningu'!O51:P51,("=K"))</f>
        <v>0</v>
      </c>
      <c r="V72" s="99">
        <f>COUNTIF('6 Obecność na treningu'!Q51:R51,("=T"))+COUNTIF('6 Obecność na treningu'!Q51:R51,("=C"))+COUNTIF('6 Obecność na treningu'!Q51:R51,("=K"))</f>
        <v>0</v>
      </c>
      <c r="X72" s="99">
        <f>COUNTIF('6 Obecność na treningu'!S51:T51,("=T"))+COUNTIF('6 Obecność na treningu'!S51:T51,("=C"))+COUNTIF('6 Obecność na treningu'!S51:T51,("=K"))</f>
        <v>0</v>
      </c>
      <c r="Z72" s="99">
        <f>COUNTIF('6 Obecność na treningu'!U51:V51,("=T"))+COUNTIF('6 Obecność na treningu'!U51:V51,("=C"))+COUNTIF('6 Obecność na treningu'!U51:V51,("=K"))</f>
        <v>0</v>
      </c>
      <c r="AB72" s="99">
        <f>COUNTIF('6 Obecność na treningu'!W51:X51,("=T"))+COUNTIF('6 Obecność na treningu'!W51:X51,("=C"))+COUNTIF('6 Obecność na treningu'!W51:X51,("=K"))</f>
        <v>0</v>
      </c>
      <c r="AD72" s="99">
        <f>COUNTIF('6 Obecność na treningu'!Y51:Z51,("=T"))+COUNTIF('6 Obecność na treningu'!Y51:Z51,("=C"))+COUNTIF('6 Obecność na treningu'!Y51:Z51,("=K"))</f>
        <v>0</v>
      </c>
      <c r="AF72" s="99">
        <f>COUNTIF('6 Obecność na treningu'!AA51:AB51,("=T"))+COUNTIF('6 Obecność na treningu'!AA51:AB51,("=C"))+COUNTIF('6 Obecność na treningu'!AA51:AB51,("=K"))</f>
        <v>0</v>
      </c>
      <c r="AH72" s="99">
        <f>COUNTIF('6 Obecność na treningu'!AC51:AD51,("=T"))+COUNTIF('6 Obecność na treningu'!AC51:AD51,("=C"))+COUNTIF('6 Obecność na treningu'!AC51:AD51,("=K"))</f>
        <v>0</v>
      </c>
      <c r="AJ72" s="99">
        <f>COUNTIF('6 Obecność na treningu'!AE51:AF51,("=T"))+COUNTIF('6 Obecność na treningu'!AE51:AF51,("=C"))+COUNTIF('6 Obecność na treningu'!AE51:AF51,("=K"))</f>
        <v>0</v>
      </c>
      <c r="AL72" s="99">
        <f>COUNTIF('6 Obecność na treningu'!AG51:AH51,("=T"))+COUNTIF('6 Obecność na treningu'!AG51:AH51,("=C"))+COUNTIF('6 Obecność na treningu'!AG51:AH51,("=K"))</f>
        <v>0</v>
      </c>
      <c r="AN72" s="99">
        <f>COUNTIF('6 Obecność na treningu'!AI51:AJ51,("=T"))+COUNTIF('6 Obecność na treningu'!AI51:AJ51,("=C"))+COUNTIF('6 Obecność na treningu'!AI51:AJ51,("=K"))</f>
        <v>0</v>
      </c>
      <c r="AP72" s="99">
        <f>COUNTIF('6 Obecność na treningu'!AK51:AL51,("=T"))+COUNTIF('6 Obecność na treningu'!AK51:AL51,("=C"))+COUNTIF('6 Obecność na treningu'!AK51:AL51,("=K"))</f>
        <v>0</v>
      </c>
      <c r="AR72" s="99">
        <f>COUNTIF('6 Obecność na treningu'!AM51:AN51,("=T"))+COUNTIF('6 Obecność na treningu'!AM51:AN51,("=C"))+COUNTIF('6 Obecność na treningu'!AM51:AN51,("=K"))</f>
        <v>0</v>
      </c>
      <c r="AT72" s="99">
        <f>COUNTIF('6 Obecność na treningu'!AO51:AP51,("=T"))+COUNTIF('6 Obecność na treningu'!AO51:AP51,("=C"))+COUNTIF('6 Obecność na treningu'!AO51:AP51,("=K"))</f>
        <v>0</v>
      </c>
      <c r="AV72" s="99">
        <f>COUNTIF('6 Obecność na treningu'!AQ51:AR51,("=T"))+COUNTIF('6 Obecność na treningu'!AQ51:AR51,("=C"))+COUNTIF('6 Obecność na treningu'!AQ51:AR51,("=K"))</f>
        <v>0</v>
      </c>
      <c r="AX72" s="99">
        <f>COUNTIF('6 Obecność na treningu'!AS51:AT51,("=T"))+COUNTIF('6 Obecność na treningu'!AS51:AT51,("=C"))+COUNTIF('6 Obecność na treningu'!AS51:AT51,("=K"))</f>
        <v>0</v>
      </c>
      <c r="AZ72" s="99">
        <f>COUNTIF('6 Obecność na treningu'!AU51:AV51,("=T"))+COUNTIF('6 Obecność na treningu'!AU51:AV51,("=C"))+COUNTIF('6 Obecność na treningu'!AU51:AV51,("=K"))</f>
        <v>0</v>
      </c>
      <c r="BB72" s="99">
        <f>COUNTIF('6 Obecność na treningu'!AW51:AX51,("=T"))+COUNTIF('6 Obecność na treningu'!AW51:AX51,("=C"))+COUNTIF('6 Obecność na treningu'!AW51:AX51,("=K"))</f>
        <v>0</v>
      </c>
      <c r="BD72" s="322">
        <f>COUNTIF('6 Obecność na treningu'!AY51:AZ51,("=T"))+COUNTIF('6 Obecność na treningu'!AY51:AZ51,("=C"))+COUNTIF('6 Obecność na treningu'!AY51:AZ51,("=K"))</f>
        <v>0</v>
      </c>
      <c r="BF72" s="99">
        <f>IF(L72&lt;&gt;0,1,0)</f>
        <v>0</v>
      </c>
      <c r="BH72" s="99">
        <f>IF(N72&lt;&gt;0,1,0)</f>
        <v>0</v>
      </c>
      <c r="BJ72" s="99">
        <f>IF(P72&lt;&gt;0,1,0)</f>
        <v>0</v>
      </c>
      <c r="BL72" s="99">
        <f>IF(R72&lt;&gt;0,1,0)</f>
        <v>0</v>
      </c>
      <c r="BN72" s="99">
        <f>IF(T72&lt;&gt;0,1,0)</f>
        <v>0</v>
      </c>
      <c r="BP72" s="99">
        <f>IF(V72&lt;&gt;0,1,0)</f>
        <v>0</v>
      </c>
      <c r="BR72" s="99">
        <f>IF(X72&lt;&gt;0,1,0)</f>
        <v>0</v>
      </c>
      <c r="BT72" s="99">
        <f>IF(Z72&lt;&gt;0,1,0)</f>
        <v>0</v>
      </c>
      <c r="BV72" s="99">
        <f>IF(AB72&lt;&gt;0,1,0)</f>
        <v>0</v>
      </c>
      <c r="BX72" s="99">
        <f>IF(AD72&lt;&gt;0,1,0)</f>
        <v>0</v>
      </c>
      <c r="BZ72" s="99">
        <f>IF(AF72&lt;&gt;0,1,0)</f>
        <v>0</v>
      </c>
      <c r="CB72" s="99">
        <f>IF(AH72&lt;&gt;0,1,0)</f>
        <v>0</v>
      </c>
      <c r="CD72" s="99">
        <f>IF(AJ72&lt;&gt;0,1,0)</f>
        <v>0</v>
      </c>
      <c r="CF72" s="99">
        <f>IF(AL72&lt;&gt;0,1,0)</f>
        <v>0</v>
      </c>
      <c r="CH72" s="99">
        <f>IF(AN72&lt;&gt;0,1,0)</f>
        <v>0</v>
      </c>
      <c r="CJ72" s="99">
        <f>IF(AP72&lt;&gt;0,1,0)</f>
        <v>0</v>
      </c>
      <c r="CL72" s="99">
        <f>IF(AR72&lt;&gt;0,1,0)</f>
        <v>0</v>
      </c>
      <c r="CN72" s="99">
        <f>IF(AT72&lt;&gt;0,1,0)</f>
        <v>0</v>
      </c>
      <c r="CP72" s="99">
        <f>IF(AV72&lt;&gt;0,1,0)</f>
        <v>0</v>
      </c>
      <c r="CR72" s="99">
        <f>IF(AX72&lt;&gt;0,1,0)</f>
        <v>0</v>
      </c>
      <c r="CT72" s="99">
        <f>IF(AZ72&lt;&gt;0,1,0)</f>
        <v>0</v>
      </c>
      <c r="CV72" s="99">
        <f>IF(BB72&lt;&gt;0,1,0)</f>
        <v>0</v>
      </c>
      <c r="CX72" s="99">
        <f>IF(BD72&lt;&gt;0,1,0)</f>
        <v>0</v>
      </c>
    </row>
    <row r="73" spans="2:102" ht="24.75" customHeight="1">
      <c r="B73" s="329" t="s">
        <v>302</v>
      </c>
      <c r="C73" s="330"/>
      <c r="D73" s="332">
        <f>IF('6 Obecność na treningu'!B52="","",'6 Obecność na treningu'!B52)</f>
      </c>
      <c r="E73" s="332">
        <f>IF('6 Obecność na treningu'!C52="","",'6 Obecność na treningu'!C52)</f>
      </c>
      <c r="F73" s="333">
        <f>IF('6 Obecność na treningu'!D52="","",'6 Obecność na treningu'!D52)</f>
      </c>
      <c r="G73" s="334">
        <f>IF(SUM(BF73:CX73)=0,"",SUM(BF73:CX73))</f>
      </c>
      <c r="H73" s="293" t="s">
        <v>257</v>
      </c>
      <c r="I73" s="293"/>
      <c r="L73" s="99">
        <f>COUNTIF('6 Obecność na treningu'!G52:H52,("=T"))+COUNTIF('6 Obecność na treningu'!G52:H52,("=C"))+COUNTIF('6 Obecność na treningu'!G52:H52,("=K"))</f>
        <v>0</v>
      </c>
      <c r="N73" s="99">
        <f>COUNTIF('6 Obecność na treningu'!I52:J52,("=T"))+COUNTIF('6 Obecność na treningu'!I52:J52,("=C"))+COUNTIF('6 Obecność na treningu'!I52:J52,("=K"))</f>
        <v>0</v>
      </c>
      <c r="P73" s="99">
        <f>COUNTIF('6 Obecność na treningu'!K52:L52,("=T"))+COUNTIF('6 Obecność na treningu'!K52:L52,("=C"))+COUNTIF('6 Obecność na treningu'!K52:L52,("=K"))</f>
        <v>0</v>
      </c>
      <c r="R73" s="99">
        <f>COUNTIF('6 Obecność na treningu'!M52:N52,("=T"))+COUNTIF('6 Obecność na treningu'!M52:N52,("=C"))+COUNTIF('6 Obecność na treningu'!M52:N52,("=K"))</f>
        <v>0</v>
      </c>
      <c r="T73" s="99">
        <f>COUNTIF('6 Obecność na treningu'!O52:P52,("=T"))+COUNTIF('6 Obecność na treningu'!O52:P52,("=C"))+COUNTIF('6 Obecność na treningu'!O52:P52,("=K"))</f>
        <v>0</v>
      </c>
      <c r="V73" s="99">
        <f>COUNTIF('6 Obecność na treningu'!Q52:R52,("=T"))+COUNTIF('6 Obecność na treningu'!Q52:R52,("=C"))+COUNTIF('6 Obecność na treningu'!Q52:R52,("=K"))</f>
        <v>0</v>
      </c>
      <c r="X73" s="99">
        <f>COUNTIF('6 Obecność na treningu'!S52:T52,("=T"))+COUNTIF('6 Obecność na treningu'!S52:T52,("=C"))+COUNTIF('6 Obecność na treningu'!S52:T52,("=K"))</f>
        <v>0</v>
      </c>
      <c r="Z73" s="99">
        <f>COUNTIF('6 Obecność na treningu'!U52:V52,("=T"))+COUNTIF('6 Obecność na treningu'!U52:V52,("=C"))+COUNTIF('6 Obecność na treningu'!U52:V52,("=K"))</f>
        <v>0</v>
      </c>
      <c r="AB73" s="99">
        <f>COUNTIF('6 Obecność na treningu'!W52:X52,("=T"))+COUNTIF('6 Obecność na treningu'!W52:X52,("=C"))+COUNTIF('6 Obecność na treningu'!W52:X52,("=K"))</f>
        <v>0</v>
      </c>
      <c r="AD73" s="99">
        <f>COUNTIF('6 Obecność na treningu'!Y52:Z52,("=T"))+COUNTIF('6 Obecność na treningu'!Y52:Z52,("=C"))+COUNTIF('6 Obecność na treningu'!Y52:Z52,("=K"))</f>
        <v>0</v>
      </c>
      <c r="AF73" s="99">
        <f>COUNTIF('6 Obecność na treningu'!AA52:AB52,("=T"))+COUNTIF('6 Obecność na treningu'!AA52:AB52,("=C"))+COUNTIF('6 Obecność na treningu'!AA52:AB52,("=K"))</f>
        <v>0</v>
      </c>
      <c r="AH73" s="99">
        <f>COUNTIF('6 Obecność na treningu'!AC52:AD52,("=T"))+COUNTIF('6 Obecność na treningu'!AC52:AD52,("=C"))+COUNTIF('6 Obecność na treningu'!AC52:AD52,("=K"))</f>
        <v>0</v>
      </c>
      <c r="AJ73" s="99">
        <f>COUNTIF('6 Obecność na treningu'!AE52:AF52,("=T"))+COUNTIF('6 Obecność na treningu'!AE52:AF52,("=C"))+COUNTIF('6 Obecność na treningu'!AE52:AF52,("=K"))</f>
        <v>0</v>
      </c>
      <c r="AL73" s="99">
        <f>COUNTIF('6 Obecność na treningu'!AG52:AH52,("=T"))+COUNTIF('6 Obecność na treningu'!AG52:AH52,("=C"))+COUNTIF('6 Obecność na treningu'!AG52:AH52,("=K"))</f>
        <v>0</v>
      </c>
      <c r="AN73" s="99">
        <f>COUNTIF('6 Obecność na treningu'!AI52:AJ52,("=T"))+COUNTIF('6 Obecność na treningu'!AI52:AJ52,("=C"))+COUNTIF('6 Obecność na treningu'!AI52:AJ52,("=K"))</f>
        <v>0</v>
      </c>
      <c r="AP73" s="99">
        <f>COUNTIF('6 Obecność na treningu'!AK52:AL52,("=T"))+COUNTIF('6 Obecność na treningu'!AK52:AL52,("=C"))+COUNTIF('6 Obecność na treningu'!AK52:AL52,("=K"))</f>
        <v>0</v>
      </c>
      <c r="AR73" s="99">
        <f>COUNTIF('6 Obecność na treningu'!AM52:AN52,("=T"))+COUNTIF('6 Obecność na treningu'!AM52:AN52,("=C"))+COUNTIF('6 Obecność na treningu'!AM52:AN52,("=K"))</f>
        <v>0</v>
      </c>
      <c r="AT73" s="99">
        <f>COUNTIF('6 Obecność na treningu'!AO52:AP52,("=T"))+COUNTIF('6 Obecność na treningu'!AO52:AP52,("=C"))+COUNTIF('6 Obecność na treningu'!AO52:AP52,("=K"))</f>
        <v>0</v>
      </c>
      <c r="AV73" s="99">
        <f>COUNTIF('6 Obecność na treningu'!AQ52:AR52,("=T"))+COUNTIF('6 Obecność na treningu'!AQ52:AR52,("=C"))+COUNTIF('6 Obecność na treningu'!AQ52:AR52,("=K"))</f>
        <v>0</v>
      </c>
      <c r="AX73" s="99">
        <f>COUNTIF('6 Obecność na treningu'!AS52:AT52,("=T"))+COUNTIF('6 Obecność na treningu'!AS52:AT52,("=C"))+COUNTIF('6 Obecność na treningu'!AS52:AT52,("=K"))</f>
        <v>0</v>
      </c>
      <c r="AZ73" s="99">
        <f>COUNTIF('6 Obecność na treningu'!AU52:AV52,("=T"))+COUNTIF('6 Obecność na treningu'!AU52:AV52,("=C"))+COUNTIF('6 Obecność na treningu'!AU52:AV52,("=K"))</f>
        <v>0</v>
      </c>
      <c r="BB73" s="99">
        <f>COUNTIF('6 Obecność na treningu'!AW52:AX52,("=T"))+COUNTIF('6 Obecność na treningu'!AW52:AX52,("=C"))+COUNTIF('6 Obecność na treningu'!AW52:AX52,("=K"))</f>
        <v>0</v>
      </c>
      <c r="BD73" s="322">
        <f>COUNTIF('6 Obecność na treningu'!AY52:AZ52,("=T"))+COUNTIF('6 Obecność na treningu'!AY52:AZ52,("=C"))+COUNTIF('6 Obecność na treningu'!AY52:AZ52,("=K"))</f>
        <v>0</v>
      </c>
      <c r="BF73" s="99">
        <f>IF(L73&lt;&gt;0,1,0)</f>
        <v>0</v>
      </c>
      <c r="BH73" s="99">
        <f>IF(N73&lt;&gt;0,1,0)</f>
        <v>0</v>
      </c>
      <c r="BJ73" s="99">
        <f>IF(P73&lt;&gt;0,1,0)</f>
        <v>0</v>
      </c>
      <c r="BL73" s="99">
        <f>IF(R73&lt;&gt;0,1,0)</f>
        <v>0</v>
      </c>
      <c r="BN73" s="99">
        <f>IF(T73&lt;&gt;0,1,0)</f>
        <v>0</v>
      </c>
      <c r="BP73" s="99">
        <f>IF(V73&lt;&gt;0,1,0)</f>
        <v>0</v>
      </c>
      <c r="BR73" s="99">
        <f>IF(X73&lt;&gt;0,1,0)</f>
        <v>0</v>
      </c>
      <c r="BT73" s="99">
        <f>IF(Z73&lt;&gt;0,1,0)</f>
        <v>0</v>
      </c>
      <c r="BV73" s="99">
        <f>IF(AB73&lt;&gt;0,1,0)</f>
        <v>0</v>
      </c>
      <c r="BX73" s="99">
        <f>IF(AD73&lt;&gt;0,1,0)</f>
        <v>0</v>
      </c>
      <c r="BZ73" s="99">
        <f>IF(AF73&lt;&gt;0,1,0)</f>
        <v>0</v>
      </c>
      <c r="CB73" s="99">
        <f>IF(AH73&lt;&gt;0,1,0)</f>
        <v>0</v>
      </c>
      <c r="CD73" s="99">
        <f>IF(AJ73&lt;&gt;0,1,0)</f>
        <v>0</v>
      </c>
      <c r="CF73" s="99">
        <f>IF(AL73&lt;&gt;0,1,0)</f>
        <v>0</v>
      </c>
      <c r="CH73" s="99">
        <f>IF(AN73&lt;&gt;0,1,0)</f>
        <v>0</v>
      </c>
      <c r="CJ73" s="99">
        <f>IF(AP73&lt;&gt;0,1,0)</f>
        <v>0</v>
      </c>
      <c r="CL73" s="99">
        <f>IF(AR73&lt;&gt;0,1,0)</f>
        <v>0</v>
      </c>
      <c r="CN73" s="99">
        <f>IF(AT73&lt;&gt;0,1,0)</f>
        <v>0</v>
      </c>
      <c r="CP73" s="99">
        <f>IF(AV73&lt;&gt;0,1,0)</f>
        <v>0</v>
      </c>
      <c r="CR73" s="99">
        <f>IF(AX73&lt;&gt;0,1,0)</f>
        <v>0</v>
      </c>
      <c r="CT73" s="99">
        <f>IF(AZ73&lt;&gt;0,1,0)</f>
        <v>0</v>
      </c>
      <c r="CV73" s="99">
        <f>IF(BB73&lt;&gt;0,1,0)</f>
        <v>0</v>
      </c>
      <c r="CX73" s="99">
        <f>IF(BD73&lt;&gt;0,1,0)</f>
        <v>0</v>
      </c>
    </row>
    <row r="74" spans="2:102" ht="24.75" customHeight="1">
      <c r="B74" s="329" t="s">
        <v>303</v>
      </c>
      <c r="C74" s="330"/>
      <c r="D74" s="332">
        <f>IF('6 Obecność na treningu'!B53="","",'6 Obecność na treningu'!B53)</f>
      </c>
      <c r="E74" s="332">
        <f>IF('6 Obecność na treningu'!C53="","",'6 Obecność na treningu'!C53)</f>
      </c>
      <c r="F74" s="333">
        <f>IF('6 Obecność na treningu'!D53="","",'6 Obecność na treningu'!D53)</f>
      </c>
      <c r="G74" s="334">
        <f>IF(SUM(BF74:CX74)=0,"",SUM(BF74:CX74))</f>
      </c>
      <c r="H74" s="293" t="s">
        <v>257</v>
      </c>
      <c r="I74" s="293"/>
      <c r="L74" s="99">
        <f>COUNTIF('6 Obecność na treningu'!G53:H53,("=T"))+COUNTIF('6 Obecność na treningu'!G53:H53,("=C"))+COUNTIF('6 Obecność na treningu'!G53:H53,("=K"))</f>
        <v>0</v>
      </c>
      <c r="N74" s="99">
        <f>COUNTIF('6 Obecność na treningu'!I53:J53,("=T"))+COUNTIF('6 Obecność na treningu'!I53:J53,("=C"))+COUNTIF('6 Obecność na treningu'!I53:J53,("=K"))</f>
        <v>0</v>
      </c>
      <c r="P74" s="99">
        <f>COUNTIF('6 Obecność na treningu'!K53:L53,("=T"))+COUNTIF('6 Obecność na treningu'!K53:L53,("=C"))+COUNTIF('6 Obecność na treningu'!K53:L53,("=K"))</f>
        <v>0</v>
      </c>
      <c r="R74" s="99">
        <f>COUNTIF('6 Obecność na treningu'!M53:N53,("=T"))+COUNTIF('6 Obecność na treningu'!M53:N53,("=C"))+COUNTIF('6 Obecność na treningu'!M53:N53,("=K"))</f>
        <v>0</v>
      </c>
      <c r="T74" s="99">
        <f>COUNTIF('6 Obecność na treningu'!O53:P53,("=T"))+COUNTIF('6 Obecność na treningu'!O53:P53,("=C"))+COUNTIF('6 Obecność na treningu'!O53:P53,("=K"))</f>
        <v>0</v>
      </c>
      <c r="V74" s="99">
        <f>COUNTIF('6 Obecność na treningu'!Q53:R53,("=T"))+COUNTIF('6 Obecność na treningu'!Q53:R53,("=C"))+COUNTIF('6 Obecność na treningu'!Q53:R53,("=K"))</f>
        <v>0</v>
      </c>
      <c r="X74" s="99">
        <f>COUNTIF('6 Obecność na treningu'!S53:T53,("=T"))+COUNTIF('6 Obecność na treningu'!S53:T53,("=C"))+COUNTIF('6 Obecność na treningu'!S53:T53,("=K"))</f>
        <v>0</v>
      </c>
      <c r="Z74" s="99">
        <f>COUNTIF('6 Obecność na treningu'!U53:V53,("=T"))+COUNTIF('6 Obecność na treningu'!U53:V53,("=C"))+COUNTIF('6 Obecność na treningu'!U53:V53,("=K"))</f>
        <v>0</v>
      </c>
      <c r="AB74" s="99">
        <f>COUNTIF('6 Obecność na treningu'!W53:X53,("=T"))+COUNTIF('6 Obecność na treningu'!W53:X53,("=C"))+COUNTIF('6 Obecność na treningu'!W53:X53,("=K"))</f>
        <v>0</v>
      </c>
      <c r="AD74" s="99">
        <f>COUNTIF('6 Obecność na treningu'!Y53:Z53,("=T"))+COUNTIF('6 Obecność na treningu'!Y53:Z53,("=C"))+COUNTIF('6 Obecność na treningu'!Y53:Z53,("=K"))</f>
        <v>0</v>
      </c>
      <c r="AF74" s="99">
        <f>COUNTIF('6 Obecność na treningu'!AA53:AB53,("=T"))+COUNTIF('6 Obecność na treningu'!AA53:AB53,("=C"))+COUNTIF('6 Obecność na treningu'!AA53:AB53,("=K"))</f>
        <v>0</v>
      </c>
      <c r="AH74" s="99">
        <f>COUNTIF('6 Obecność na treningu'!AC53:AD53,("=T"))+COUNTIF('6 Obecność na treningu'!AC53:AD53,("=C"))+COUNTIF('6 Obecność na treningu'!AC53:AD53,("=K"))</f>
        <v>0</v>
      </c>
      <c r="AJ74" s="99">
        <f>COUNTIF('6 Obecność na treningu'!AE53:AF53,("=T"))+COUNTIF('6 Obecność na treningu'!AE53:AF53,("=C"))+COUNTIF('6 Obecność na treningu'!AE53:AF53,("=K"))</f>
        <v>0</v>
      </c>
      <c r="AL74" s="99">
        <f>COUNTIF('6 Obecność na treningu'!AG53:AH53,("=T"))+COUNTIF('6 Obecność na treningu'!AG53:AH53,("=C"))+COUNTIF('6 Obecność na treningu'!AG53:AH53,("=K"))</f>
        <v>0</v>
      </c>
      <c r="AN74" s="99">
        <f>COUNTIF('6 Obecność na treningu'!AI53:AJ53,("=T"))+COUNTIF('6 Obecność na treningu'!AI53:AJ53,("=C"))+COUNTIF('6 Obecność na treningu'!AI53:AJ53,("=K"))</f>
        <v>0</v>
      </c>
      <c r="AP74" s="99">
        <f>COUNTIF('6 Obecność na treningu'!AK53:AL53,("=T"))+COUNTIF('6 Obecność na treningu'!AK53:AL53,("=C"))+COUNTIF('6 Obecność na treningu'!AK53:AL53,("=K"))</f>
        <v>0</v>
      </c>
      <c r="AR74" s="99">
        <f>COUNTIF('6 Obecność na treningu'!AM53:AN53,("=T"))+COUNTIF('6 Obecność na treningu'!AM53:AN53,("=C"))+COUNTIF('6 Obecność na treningu'!AM53:AN53,("=K"))</f>
        <v>0</v>
      </c>
      <c r="AT74" s="99">
        <f>COUNTIF('6 Obecność na treningu'!AO53:AP53,("=T"))+COUNTIF('6 Obecność na treningu'!AO53:AP53,("=C"))+COUNTIF('6 Obecność na treningu'!AO53:AP53,("=K"))</f>
        <v>0</v>
      </c>
      <c r="AV74" s="99">
        <f>COUNTIF('6 Obecność na treningu'!AQ53:AR53,("=T"))+COUNTIF('6 Obecność na treningu'!AQ53:AR53,("=C"))+COUNTIF('6 Obecność na treningu'!AQ53:AR53,("=K"))</f>
        <v>0</v>
      </c>
      <c r="AX74" s="99">
        <f>COUNTIF('6 Obecność na treningu'!AS53:AT53,("=T"))+COUNTIF('6 Obecność na treningu'!AS53:AT53,("=C"))+COUNTIF('6 Obecność na treningu'!AS53:AT53,("=K"))</f>
        <v>0</v>
      </c>
      <c r="AZ74" s="99">
        <f>COUNTIF('6 Obecność na treningu'!AU53:AV53,("=T"))+COUNTIF('6 Obecność na treningu'!AU53:AV53,("=C"))+COUNTIF('6 Obecność na treningu'!AU53:AV53,("=K"))</f>
        <v>0</v>
      </c>
      <c r="BB74" s="99">
        <f>COUNTIF('6 Obecność na treningu'!AW53:AX53,("=T"))+COUNTIF('6 Obecność na treningu'!AW53:AX53,("=C"))+COUNTIF('6 Obecność na treningu'!AW53:AX53,("=K"))</f>
        <v>0</v>
      </c>
      <c r="BD74" s="322">
        <f>COUNTIF('6 Obecność na treningu'!AY53:AZ53,("=T"))+COUNTIF('6 Obecność na treningu'!AY53:AZ53,("=C"))+COUNTIF('6 Obecność na treningu'!AY53:AZ53,("=K"))</f>
        <v>0</v>
      </c>
      <c r="BF74" s="99">
        <f>IF(L74&lt;&gt;0,1,0)</f>
        <v>0</v>
      </c>
      <c r="BH74" s="99">
        <f>IF(N74&lt;&gt;0,1,0)</f>
        <v>0</v>
      </c>
      <c r="BJ74" s="99">
        <f>IF(P74&lt;&gt;0,1,0)</f>
        <v>0</v>
      </c>
      <c r="BL74" s="99">
        <f>IF(R74&lt;&gt;0,1,0)</f>
        <v>0</v>
      </c>
      <c r="BN74" s="99">
        <f>IF(T74&lt;&gt;0,1,0)</f>
        <v>0</v>
      </c>
      <c r="BP74" s="99">
        <f>IF(V74&lt;&gt;0,1,0)</f>
        <v>0</v>
      </c>
      <c r="BR74" s="99">
        <f>IF(X74&lt;&gt;0,1,0)</f>
        <v>0</v>
      </c>
      <c r="BT74" s="99">
        <f>IF(Z74&lt;&gt;0,1,0)</f>
        <v>0</v>
      </c>
      <c r="BV74" s="99">
        <f>IF(AB74&lt;&gt;0,1,0)</f>
        <v>0</v>
      </c>
      <c r="BX74" s="99">
        <f>IF(AD74&lt;&gt;0,1,0)</f>
        <v>0</v>
      </c>
      <c r="BZ74" s="99">
        <f>IF(AF74&lt;&gt;0,1,0)</f>
        <v>0</v>
      </c>
      <c r="CB74" s="99">
        <f>IF(AH74&lt;&gt;0,1,0)</f>
        <v>0</v>
      </c>
      <c r="CD74" s="99">
        <f>IF(AJ74&lt;&gt;0,1,0)</f>
        <v>0</v>
      </c>
      <c r="CF74" s="99">
        <f>IF(AL74&lt;&gt;0,1,0)</f>
        <v>0</v>
      </c>
      <c r="CH74" s="99">
        <f>IF(AN74&lt;&gt;0,1,0)</f>
        <v>0</v>
      </c>
      <c r="CJ74" s="99">
        <f>IF(AP74&lt;&gt;0,1,0)</f>
        <v>0</v>
      </c>
      <c r="CL74" s="99">
        <f>IF(AR74&lt;&gt;0,1,0)</f>
        <v>0</v>
      </c>
      <c r="CN74" s="99">
        <f>IF(AT74&lt;&gt;0,1,0)</f>
        <v>0</v>
      </c>
      <c r="CP74" s="99">
        <f>IF(AV74&lt;&gt;0,1,0)</f>
        <v>0</v>
      </c>
      <c r="CR74" s="99">
        <f>IF(AX74&lt;&gt;0,1,0)</f>
        <v>0</v>
      </c>
      <c r="CT74" s="99">
        <f>IF(AZ74&lt;&gt;0,1,0)</f>
        <v>0</v>
      </c>
      <c r="CV74" s="99">
        <f>IF(BB74&lt;&gt;0,1,0)</f>
        <v>0</v>
      </c>
      <c r="CX74" s="99">
        <f>IF(BD74&lt;&gt;0,1,0)</f>
        <v>0</v>
      </c>
    </row>
    <row r="75" spans="2:102" ht="24.75" customHeight="1">
      <c r="B75" s="329" t="s">
        <v>304</v>
      </c>
      <c r="C75" s="330"/>
      <c r="D75" s="332">
        <f>IF('6 Obecność na treningu'!B54="","",'6 Obecność na treningu'!B54)</f>
      </c>
      <c r="E75" s="332">
        <f>IF('6 Obecność na treningu'!C54="","",'6 Obecność na treningu'!C54)</f>
      </c>
      <c r="F75" s="333">
        <f>IF('6 Obecność na treningu'!D54="","",'6 Obecność na treningu'!D54)</f>
      </c>
      <c r="G75" s="334">
        <f>IF(SUM(BF75:CX75)=0,"",SUM(BF75:CX75))</f>
      </c>
      <c r="H75" s="293" t="s">
        <v>257</v>
      </c>
      <c r="I75" s="293"/>
      <c r="L75" s="99">
        <f>COUNTIF('6 Obecność na treningu'!G54:H54,("=T"))+COUNTIF('6 Obecność na treningu'!G54:H54,("=C"))+COUNTIF('6 Obecność na treningu'!G54:H54,("=K"))</f>
        <v>0</v>
      </c>
      <c r="N75" s="99">
        <f>COUNTIF('6 Obecność na treningu'!I54:J54,("=T"))+COUNTIF('6 Obecność na treningu'!I54:J54,("=C"))+COUNTIF('6 Obecność na treningu'!I54:J54,("=K"))</f>
        <v>0</v>
      </c>
      <c r="P75" s="99">
        <f>COUNTIF('6 Obecność na treningu'!K54:L54,("=T"))+COUNTIF('6 Obecność na treningu'!K54:L54,("=C"))+COUNTIF('6 Obecność na treningu'!K54:L54,("=K"))</f>
        <v>0</v>
      </c>
      <c r="R75" s="99">
        <f>COUNTIF('6 Obecność na treningu'!M54:N54,("=T"))+COUNTIF('6 Obecność na treningu'!M54:N54,("=C"))+COUNTIF('6 Obecność na treningu'!M54:N54,("=K"))</f>
        <v>0</v>
      </c>
      <c r="T75" s="99">
        <f>COUNTIF('6 Obecność na treningu'!O54:P54,("=T"))+COUNTIF('6 Obecność na treningu'!O54:P54,("=C"))+COUNTIF('6 Obecność na treningu'!O54:P54,("=K"))</f>
        <v>0</v>
      </c>
      <c r="V75" s="99">
        <f>COUNTIF('6 Obecność na treningu'!Q54:R54,("=T"))+COUNTIF('6 Obecność na treningu'!Q54:R54,("=C"))+COUNTIF('6 Obecność na treningu'!Q54:R54,("=K"))</f>
        <v>0</v>
      </c>
      <c r="X75" s="99">
        <f>COUNTIF('6 Obecność na treningu'!S54:T54,("=T"))+COUNTIF('6 Obecność na treningu'!S54:T54,("=C"))+COUNTIF('6 Obecność na treningu'!S54:T54,("=K"))</f>
        <v>0</v>
      </c>
      <c r="Z75" s="99">
        <f>COUNTIF('6 Obecność na treningu'!U54:V54,("=T"))+COUNTIF('6 Obecność na treningu'!U54:V54,("=C"))+COUNTIF('6 Obecność na treningu'!U54:V54,("=K"))</f>
        <v>0</v>
      </c>
      <c r="AB75" s="99">
        <f>COUNTIF('6 Obecność na treningu'!W54:X54,("=T"))+COUNTIF('6 Obecność na treningu'!W54:X54,("=C"))+COUNTIF('6 Obecność na treningu'!W54:X54,("=K"))</f>
        <v>0</v>
      </c>
      <c r="AD75" s="99">
        <f>COUNTIF('6 Obecność na treningu'!Y54:Z54,("=T"))+COUNTIF('6 Obecność na treningu'!Y54:Z54,("=C"))+COUNTIF('6 Obecność na treningu'!Y54:Z54,("=K"))</f>
        <v>0</v>
      </c>
      <c r="AF75" s="99">
        <f>COUNTIF('6 Obecność na treningu'!AA54:AB54,("=T"))+COUNTIF('6 Obecność na treningu'!AA54:AB54,("=C"))+COUNTIF('6 Obecność na treningu'!AA54:AB54,("=K"))</f>
        <v>0</v>
      </c>
      <c r="AH75" s="99">
        <f>COUNTIF('6 Obecność na treningu'!AC54:AD54,("=T"))+COUNTIF('6 Obecność na treningu'!AC54:AD54,("=C"))+COUNTIF('6 Obecność na treningu'!AC54:AD54,("=K"))</f>
        <v>0</v>
      </c>
      <c r="AJ75" s="99">
        <f>COUNTIF('6 Obecność na treningu'!AE54:AF54,("=T"))+COUNTIF('6 Obecność na treningu'!AE54:AF54,("=C"))+COUNTIF('6 Obecność na treningu'!AE54:AF54,("=K"))</f>
        <v>0</v>
      </c>
      <c r="AL75" s="99">
        <f>COUNTIF('6 Obecność na treningu'!AG54:AH54,("=T"))+COUNTIF('6 Obecność na treningu'!AG54:AH54,("=C"))+COUNTIF('6 Obecność na treningu'!AG54:AH54,("=K"))</f>
        <v>0</v>
      </c>
      <c r="AN75" s="99">
        <f>COUNTIF('6 Obecność na treningu'!AI54:AJ54,("=T"))+COUNTIF('6 Obecność na treningu'!AI54:AJ54,("=C"))+COUNTIF('6 Obecność na treningu'!AI54:AJ54,("=K"))</f>
        <v>0</v>
      </c>
      <c r="AP75" s="99">
        <f>COUNTIF('6 Obecność na treningu'!AK54:AL54,("=T"))+COUNTIF('6 Obecność na treningu'!AK54:AL54,("=C"))+COUNTIF('6 Obecność na treningu'!AK54:AL54,("=K"))</f>
        <v>0</v>
      </c>
      <c r="AR75" s="99">
        <f>COUNTIF('6 Obecność na treningu'!AM54:AN54,("=T"))+COUNTIF('6 Obecność na treningu'!AM54:AN54,("=C"))+COUNTIF('6 Obecność na treningu'!AM54:AN54,("=K"))</f>
        <v>0</v>
      </c>
      <c r="AT75" s="99">
        <f>COUNTIF('6 Obecność na treningu'!AO54:AP54,("=T"))+COUNTIF('6 Obecność na treningu'!AO54:AP54,("=C"))+COUNTIF('6 Obecność na treningu'!AO54:AP54,("=K"))</f>
        <v>0</v>
      </c>
      <c r="AV75" s="99">
        <f>COUNTIF('6 Obecność na treningu'!AQ54:AR54,("=T"))+COUNTIF('6 Obecność na treningu'!AQ54:AR54,("=C"))+COUNTIF('6 Obecność na treningu'!AQ54:AR54,("=K"))</f>
        <v>0</v>
      </c>
      <c r="AX75" s="99">
        <f>COUNTIF('6 Obecność na treningu'!AS54:AT54,("=T"))+COUNTIF('6 Obecność na treningu'!AS54:AT54,("=C"))+COUNTIF('6 Obecność na treningu'!AS54:AT54,("=K"))</f>
        <v>0</v>
      </c>
      <c r="AZ75" s="99">
        <f>COUNTIF('6 Obecność na treningu'!AU54:AV54,("=T"))+COUNTIF('6 Obecność na treningu'!AU54:AV54,("=C"))+COUNTIF('6 Obecność na treningu'!AU54:AV54,("=K"))</f>
        <v>0</v>
      </c>
      <c r="BB75" s="99">
        <f>COUNTIF('6 Obecność na treningu'!AW54:AX54,("=T"))+COUNTIF('6 Obecność na treningu'!AW54:AX54,("=C"))+COUNTIF('6 Obecność na treningu'!AW54:AX54,("=K"))</f>
        <v>0</v>
      </c>
      <c r="BD75" s="322">
        <f>COUNTIF('6 Obecność na treningu'!AY54:AZ54,("=T"))+COUNTIF('6 Obecność na treningu'!AY54:AZ54,("=C"))+COUNTIF('6 Obecność na treningu'!AY54:AZ54,("=K"))</f>
        <v>0</v>
      </c>
      <c r="BF75" s="99">
        <f>IF(L75&lt;&gt;0,1,0)</f>
        <v>0</v>
      </c>
      <c r="BH75" s="99">
        <f>IF(N75&lt;&gt;0,1,0)</f>
        <v>0</v>
      </c>
      <c r="BJ75" s="99">
        <f>IF(P75&lt;&gt;0,1,0)</f>
        <v>0</v>
      </c>
      <c r="BL75" s="99">
        <f>IF(R75&lt;&gt;0,1,0)</f>
        <v>0</v>
      </c>
      <c r="BN75" s="99">
        <f>IF(T75&lt;&gt;0,1,0)</f>
        <v>0</v>
      </c>
      <c r="BP75" s="99">
        <f>IF(V75&lt;&gt;0,1,0)</f>
        <v>0</v>
      </c>
      <c r="BR75" s="99">
        <f>IF(X75&lt;&gt;0,1,0)</f>
        <v>0</v>
      </c>
      <c r="BT75" s="99">
        <f>IF(Z75&lt;&gt;0,1,0)</f>
        <v>0</v>
      </c>
      <c r="BV75" s="99">
        <f>IF(AB75&lt;&gt;0,1,0)</f>
        <v>0</v>
      </c>
      <c r="BX75" s="99">
        <f>IF(AD75&lt;&gt;0,1,0)</f>
        <v>0</v>
      </c>
      <c r="BZ75" s="99">
        <f>IF(AF75&lt;&gt;0,1,0)</f>
        <v>0</v>
      </c>
      <c r="CB75" s="99">
        <f>IF(AH75&lt;&gt;0,1,0)</f>
        <v>0</v>
      </c>
      <c r="CD75" s="99">
        <f>IF(AJ75&lt;&gt;0,1,0)</f>
        <v>0</v>
      </c>
      <c r="CF75" s="99">
        <f>IF(AL75&lt;&gt;0,1,0)</f>
        <v>0</v>
      </c>
      <c r="CH75" s="99">
        <f>IF(AN75&lt;&gt;0,1,0)</f>
        <v>0</v>
      </c>
      <c r="CJ75" s="99">
        <f>IF(AP75&lt;&gt;0,1,0)</f>
        <v>0</v>
      </c>
      <c r="CL75" s="99">
        <f>IF(AR75&lt;&gt;0,1,0)</f>
        <v>0</v>
      </c>
      <c r="CN75" s="99">
        <f>IF(AT75&lt;&gt;0,1,0)</f>
        <v>0</v>
      </c>
      <c r="CP75" s="99">
        <f>IF(AV75&lt;&gt;0,1,0)</f>
        <v>0</v>
      </c>
      <c r="CR75" s="99">
        <f>IF(AX75&lt;&gt;0,1,0)</f>
        <v>0</v>
      </c>
      <c r="CT75" s="99">
        <f>IF(AZ75&lt;&gt;0,1,0)</f>
        <v>0</v>
      </c>
      <c r="CV75" s="99">
        <f>IF(BB75&lt;&gt;0,1,0)</f>
        <v>0</v>
      </c>
      <c r="CX75" s="99">
        <f>IF(BD75&lt;&gt;0,1,0)</f>
        <v>0</v>
      </c>
    </row>
    <row r="76" spans="2:102" ht="24.75" customHeight="1">
      <c r="B76" s="329" t="s">
        <v>305</v>
      </c>
      <c r="C76" s="330"/>
      <c r="D76" s="332">
        <f>IF('6 Obecność na treningu'!B55="","",'6 Obecność na treningu'!B55)</f>
      </c>
      <c r="E76" s="332">
        <f>IF('6 Obecność na treningu'!C55="","",'6 Obecność na treningu'!C55)</f>
      </c>
      <c r="F76" s="333">
        <f>IF('6 Obecność na treningu'!D55="","",'6 Obecność na treningu'!D55)</f>
      </c>
      <c r="G76" s="334">
        <f>IF(SUM(BF76:CX76)=0,"",SUM(BF76:CX76))</f>
      </c>
      <c r="H76" s="293" t="s">
        <v>257</v>
      </c>
      <c r="I76" s="293"/>
      <c r="L76" s="99">
        <f>COUNTIF('6 Obecność na treningu'!G55:H55,("=T"))+COUNTIF('6 Obecność na treningu'!G55:H55,("=C"))+COUNTIF('6 Obecność na treningu'!G55:H55,("=K"))</f>
        <v>0</v>
      </c>
      <c r="N76" s="99">
        <f>COUNTIF('6 Obecność na treningu'!I55:J55,("=T"))+COUNTIF('6 Obecność na treningu'!I55:J55,("=C"))+COUNTIF('6 Obecność na treningu'!I55:J55,("=K"))</f>
        <v>0</v>
      </c>
      <c r="P76" s="99">
        <f>COUNTIF('6 Obecność na treningu'!K55:L55,("=T"))+COUNTIF('6 Obecność na treningu'!K55:L55,("=C"))+COUNTIF('6 Obecność na treningu'!K55:L55,("=K"))</f>
        <v>0</v>
      </c>
      <c r="R76" s="99">
        <f>COUNTIF('6 Obecność na treningu'!M55:N55,("=T"))+COUNTIF('6 Obecność na treningu'!M55:N55,("=C"))+COUNTIF('6 Obecność na treningu'!M55:N55,("=K"))</f>
        <v>0</v>
      </c>
      <c r="T76" s="99">
        <f>COUNTIF('6 Obecność na treningu'!O55:P55,("=T"))+COUNTIF('6 Obecność na treningu'!O55:P55,("=C"))+COUNTIF('6 Obecność na treningu'!O55:P55,("=K"))</f>
        <v>0</v>
      </c>
      <c r="V76" s="99">
        <f>COUNTIF('6 Obecność na treningu'!Q55:R55,("=T"))+COUNTIF('6 Obecność na treningu'!Q55:R55,("=C"))+COUNTIF('6 Obecność na treningu'!Q55:R55,("=K"))</f>
        <v>0</v>
      </c>
      <c r="X76" s="99">
        <f>COUNTIF('6 Obecność na treningu'!S55:T55,("=T"))+COUNTIF('6 Obecność na treningu'!S55:T55,("=C"))+COUNTIF('6 Obecność na treningu'!S55:T55,("=K"))</f>
        <v>0</v>
      </c>
      <c r="Z76" s="99">
        <f>COUNTIF('6 Obecność na treningu'!U55:V55,("=T"))+COUNTIF('6 Obecność na treningu'!U55:V55,("=C"))+COUNTIF('6 Obecność na treningu'!U55:V55,("=K"))</f>
        <v>0</v>
      </c>
      <c r="AB76" s="99">
        <f>COUNTIF('6 Obecność na treningu'!W55:X55,("=T"))+COUNTIF('6 Obecność na treningu'!W55:X55,("=C"))+COUNTIF('6 Obecność na treningu'!W55:X55,("=K"))</f>
        <v>0</v>
      </c>
      <c r="AD76" s="99">
        <f>COUNTIF('6 Obecność na treningu'!Y55:Z55,("=T"))+COUNTIF('6 Obecność na treningu'!Y55:Z55,("=C"))+COUNTIF('6 Obecność na treningu'!Y55:Z55,("=K"))</f>
        <v>0</v>
      </c>
      <c r="AF76" s="99">
        <f>COUNTIF('6 Obecność na treningu'!AA55:AB55,("=T"))+COUNTIF('6 Obecność na treningu'!AA55:AB55,("=C"))+COUNTIF('6 Obecność na treningu'!AA55:AB55,("=K"))</f>
        <v>0</v>
      </c>
      <c r="AH76" s="99">
        <f>COUNTIF('6 Obecność na treningu'!AC55:AD55,("=T"))+COUNTIF('6 Obecność na treningu'!AC55:AD55,("=C"))+COUNTIF('6 Obecność na treningu'!AC55:AD55,("=K"))</f>
        <v>0</v>
      </c>
      <c r="AJ76" s="99">
        <f>COUNTIF('6 Obecność na treningu'!AE55:AF55,("=T"))+COUNTIF('6 Obecność na treningu'!AE55:AF55,("=C"))+COUNTIF('6 Obecność na treningu'!AE55:AF55,("=K"))</f>
        <v>0</v>
      </c>
      <c r="AL76" s="99">
        <f>COUNTIF('6 Obecność na treningu'!AG55:AH55,("=T"))+COUNTIF('6 Obecność na treningu'!AG55:AH55,("=C"))+COUNTIF('6 Obecność na treningu'!AG55:AH55,("=K"))</f>
        <v>0</v>
      </c>
      <c r="AN76" s="99">
        <f>COUNTIF('6 Obecność na treningu'!AI55:AJ55,("=T"))+COUNTIF('6 Obecność na treningu'!AI55:AJ55,("=C"))+COUNTIF('6 Obecność na treningu'!AI55:AJ55,("=K"))</f>
        <v>0</v>
      </c>
      <c r="AP76" s="99">
        <f>COUNTIF('6 Obecność na treningu'!AK55:AL55,("=T"))+COUNTIF('6 Obecność na treningu'!AK55:AL55,("=C"))+COUNTIF('6 Obecność na treningu'!AK55:AL55,("=K"))</f>
        <v>0</v>
      </c>
      <c r="AR76" s="99">
        <f>COUNTIF('6 Obecność na treningu'!AM55:AN55,("=T"))+COUNTIF('6 Obecność na treningu'!AM55:AN55,("=C"))+COUNTIF('6 Obecność na treningu'!AM55:AN55,("=K"))</f>
        <v>0</v>
      </c>
      <c r="AT76" s="99">
        <f>COUNTIF('6 Obecność na treningu'!AO55:AP55,("=T"))+COUNTIF('6 Obecność na treningu'!AO55:AP55,("=C"))+COUNTIF('6 Obecność na treningu'!AO55:AP55,("=K"))</f>
        <v>0</v>
      </c>
      <c r="AV76" s="99">
        <f>COUNTIF('6 Obecność na treningu'!AQ55:AR55,("=T"))+COUNTIF('6 Obecność na treningu'!AQ55:AR55,("=C"))+COUNTIF('6 Obecność na treningu'!AQ55:AR55,("=K"))</f>
        <v>0</v>
      </c>
      <c r="AX76" s="99">
        <f>COUNTIF('6 Obecność na treningu'!AS55:AT55,("=T"))+COUNTIF('6 Obecność na treningu'!AS55:AT55,("=C"))+COUNTIF('6 Obecność na treningu'!AS55:AT55,("=K"))</f>
        <v>0</v>
      </c>
      <c r="AZ76" s="99">
        <f>COUNTIF('6 Obecność na treningu'!AU55:AV55,("=T"))+COUNTIF('6 Obecność na treningu'!AU55:AV55,("=C"))+COUNTIF('6 Obecność na treningu'!AU55:AV55,("=K"))</f>
        <v>0</v>
      </c>
      <c r="BB76" s="99">
        <f>COUNTIF('6 Obecność na treningu'!AW55:AX55,("=T"))+COUNTIF('6 Obecność na treningu'!AW55:AX55,("=C"))+COUNTIF('6 Obecność na treningu'!AW55:AX55,("=K"))</f>
        <v>0</v>
      </c>
      <c r="BD76" s="322">
        <f>COUNTIF('6 Obecność na treningu'!AY55:AZ55,("=T"))+COUNTIF('6 Obecność na treningu'!AY55:AZ55,("=C"))+COUNTIF('6 Obecność na treningu'!AY55:AZ55,("=K"))</f>
        <v>0</v>
      </c>
      <c r="BF76" s="99">
        <f>IF(L76&lt;&gt;0,1,0)</f>
        <v>0</v>
      </c>
      <c r="BH76" s="99">
        <f>IF(N76&lt;&gt;0,1,0)</f>
        <v>0</v>
      </c>
      <c r="BJ76" s="99">
        <f>IF(P76&lt;&gt;0,1,0)</f>
        <v>0</v>
      </c>
      <c r="BL76" s="99">
        <f>IF(R76&lt;&gt;0,1,0)</f>
        <v>0</v>
      </c>
      <c r="BN76" s="99">
        <f>IF(T76&lt;&gt;0,1,0)</f>
        <v>0</v>
      </c>
      <c r="BP76" s="99">
        <f>IF(V76&lt;&gt;0,1,0)</f>
        <v>0</v>
      </c>
      <c r="BR76" s="99">
        <f>IF(X76&lt;&gt;0,1,0)</f>
        <v>0</v>
      </c>
      <c r="BT76" s="99">
        <f>IF(Z76&lt;&gt;0,1,0)</f>
        <v>0</v>
      </c>
      <c r="BV76" s="99">
        <f>IF(AB76&lt;&gt;0,1,0)</f>
        <v>0</v>
      </c>
      <c r="BX76" s="99">
        <f>IF(AD76&lt;&gt;0,1,0)</f>
        <v>0</v>
      </c>
      <c r="BZ76" s="99">
        <f>IF(AF76&lt;&gt;0,1,0)</f>
        <v>0</v>
      </c>
      <c r="CB76" s="99">
        <f>IF(AH76&lt;&gt;0,1,0)</f>
        <v>0</v>
      </c>
      <c r="CD76" s="99">
        <f>IF(AJ76&lt;&gt;0,1,0)</f>
        <v>0</v>
      </c>
      <c r="CF76" s="99">
        <f>IF(AL76&lt;&gt;0,1,0)</f>
        <v>0</v>
      </c>
      <c r="CH76" s="99">
        <f>IF(AN76&lt;&gt;0,1,0)</f>
        <v>0</v>
      </c>
      <c r="CJ76" s="99">
        <f>IF(AP76&lt;&gt;0,1,0)</f>
        <v>0</v>
      </c>
      <c r="CL76" s="99">
        <f>IF(AR76&lt;&gt;0,1,0)</f>
        <v>0</v>
      </c>
      <c r="CN76" s="99">
        <f>IF(AT76&lt;&gt;0,1,0)</f>
        <v>0</v>
      </c>
      <c r="CP76" s="99">
        <f>IF(AV76&lt;&gt;0,1,0)</f>
        <v>0</v>
      </c>
      <c r="CR76" s="99">
        <f>IF(AX76&lt;&gt;0,1,0)</f>
        <v>0</v>
      </c>
      <c r="CT76" s="99">
        <f>IF(AZ76&lt;&gt;0,1,0)</f>
        <v>0</v>
      </c>
      <c r="CV76" s="99">
        <f>IF(BB76&lt;&gt;0,1,0)</f>
        <v>0</v>
      </c>
      <c r="CX76" s="99">
        <f>IF(BD76&lt;&gt;0,1,0)</f>
        <v>0</v>
      </c>
    </row>
    <row r="77" spans="2:102" ht="24.75" customHeight="1">
      <c r="B77" s="329" t="s">
        <v>306</v>
      </c>
      <c r="C77" s="330"/>
      <c r="D77" s="332">
        <f>IF('6 Obecność na treningu'!B56="","",'6 Obecność na treningu'!B56)</f>
      </c>
      <c r="E77" s="332">
        <f>IF('6 Obecność na treningu'!C56="","",'6 Obecność na treningu'!C56)</f>
      </c>
      <c r="F77" s="333">
        <f>IF('6 Obecność na treningu'!D56="","",'6 Obecność na treningu'!D56)</f>
      </c>
      <c r="G77" s="334">
        <f>IF(SUM(BF77:CX77)=0,"",SUM(BF77:CX77))</f>
      </c>
      <c r="H77" s="293" t="s">
        <v>257</v>
      </c>
      <c r="I77" s="293"/>
      <c r="L77" s="99">
        <f>COUNTIF('6 Obecność na treningu'!G56:H56,("=T"))+COUNTIF('6 Obecność na treningu'!G56:H56,("=C"))+COUNTIF('6 Obecność na treningu'!G56:H56,("=K"))</f>
        <v>0</v>
      </c>
      <c r="N77" s="99">
        <f>COUNTIF('6 Obecność na treningu'!I56:J56,("=T"))+COUNTIF('6 Obecność na treningu'!I56:J56,("=C"))+COUNTIF('6 Obecność na treningu'!I56:J56,("=K"))</f>
        <v>0</v>
      </c>
      <c r="P77" s="99">
        <f>COUNTIF('6 Obecność na treningu'!K56:L56,("=T"))+COUNTIF('6 Obecność na treningu'!K56:L56,("=C"))+COUNTIF('6 Obecność na treningu'!K56:L56,("=K"))</f>
        <v>0</v>
      </c>
      <c r="R77" s="99">
        <f>COUNTIF('6 Obecność na treningu'!M56:N56,("=T"))+COUNTIF('6 Obecność na treningu'!M56:N56,("=C"))+COUNTIF('6 Obecność na treningu'!M56:N56,("=K"))</f>
        <v>0</v>
      </c>
      <c r="T77" s="99">
        <f>COUNTIF('6 Obecność na treningu'!O56:P56,("=T"))+COUNTIF('6 Obecność na treningu'!O56:P56,("=C"))+COUNTIF('6 Obecność na treningu'!O56:P56,("=K"))</f>
        <v>0</v>
      </c>
      <c r="V77" s="99">
        <f>COUNTIF('6 Obecność na treningu'!Q56:R56,("=T"))+COUNTIF('6 Obecność na treningu'!Q56:R56,("=C"))+COUNTIF('6 Obecność na treningu'!Q56:R56,("=K"))</f>
        <v>0</v>
      </c>
      <c r="X77" s="99">
        <f>COUNTIF('6 Obecność na treningu'!S56:T56,("=T"))+COUNTIF('6 Obecność na treningu'!S56:T56,("=C"))+COUNTIF('6 Obecność na treningu'!S56:T56,("=K"))</f>
        <v>0</v>
      </c>
      <c r="Z77" s="99">
        <f>COUNTIF('6 Obecność na treningu'!U56:V56,("=T"))+COUNTIF('6 Obecność na treningu'!U56:V56,("=C"))+COUNTIF('6 Obecność na treningu'!U56:V56,("=K"))</f>
        <v>0</v>
      </c>
      <c r="AB77" s="99">
        <f>COUNTIF('6 Obecność na treningu'!W56:X56,("=T"))+COUNTIF('6 Obecność na treningu'!W56:X56,("=C"))+COUNTIF('6 Obecność na treningu'!W56:X56,("=K"))</f>
        <v>0</v>
      </c>
      <c r="AD77" s="99">
        <f>COUNTIF('6 Obecność na treningu'!Y56:Z56,("=T"))+COUNTIF('6 Obecność na treningu'!Y56:Z56,("=C"))+COUNTIF('6 Obecność na treningu'!Y56:Z56,("=K"))</f>
        <v>0</v>
      </c>
      <c r="AF77" s="99">
        <f>COUNTIF('6 Obecność na treningu'!AA56:AB56,("=T"))+COUNTIF('6 Obecność na treningu'!AA56:AB56,("=C"))+COUNTIF('6 Obecność na treningu'!AA56:AB56,("=K"))</f>
        <v>0</v>
      </c>
      <c r="AH77" s="99">
        <f>COUNTIF('6 Obecność na treningu'!AC56:AD56,("=T"))+COUNTIF('6 Obecność na treningu'!AC56:AD56,("=C"))+COUNTIF('6 Obecność na treningu'!AC56:AD56,("=K"))</f>
        <v>0</v>
      </c>
      <c r="AJ77" s="99">
        <f>COUNTIF('6 Obecność na treningu'!AE56:AF56,("=T"))+COUNTIF('6 Obecność na treningu'!AE56:AF56,("=C"))+COUNTIF('6 Obecność na treningu'!AE56:AF56,("=K"))</f>
        <v>0</v>
      </c>
      <c r="AL77" s="99">
        <f>COUNTIF('6 Obecność na treningu'!AG56:AH56,("=T"))+COUNTIF('6 Obecność na treningu'!AG56:AH56,("=C"))+COUNTIF('6 Obecność na treningu'!AG56:AH56,("=K"))</f>
        <v>0</v>
      </c>
      <c r="AN77" s="99">
        <f>COUNTIF('6 Obecność na treningu'!AI56:AJ56,("=T"))+COUNTIF('6 Obecność na treningu'!AI56:AJ56,("=C"))+COUNTIF('6 Obecność na treningu'!AI56:AJ56,("=K"))</f>
        <v>0</v>
      </c>
      <c r="AP77" s="99">
        <f>COUNTIF('6 Obecność na treningu'!AK56:AL56,("=T"))+COUNTIF('6 Obecność na treningu'!AK56:AL56,("=C"))+COUNTIF('6 Obecność na treningu'!AK56:AL56,("=K"))</f>
        <v>0</v>
      </c>
      <c r="AR77" s="99">
        <f>COUNTIF('6 Obecność na treningu'!AM56:AN56,("=T"))+COUNTIF('6 Obecność na treningu'!AM56:AN56,("=C"))+COUNTIF('6 Obecność na treningu'!AM56:AN56,("=K"))</f>
        <v>0</v>
      </c>
      <c r="AT77" s="99">
        <f>COUNTIF('6 Obecność na treningu'!AO56:AP56,("=T"))+COUNTIF('6 Obecność na treningu'!AO56:AP56,("=C"))+COUNTIF('6 Obecność na treningu'!AO56:AP56,("=K"))</f>
        <v>0</v>
      </c>
      <c r="AV77" s="99">
        <f>COUNTIF('6 Obecność na treningu'!AQ56:AR56,("=T"))+COUNTIF('6 Obecność na treningu'!AQ56:AR56,("=C"))+COUNTIF('6 Obecność na treningu'!AQ56:AR56,("=K"))</f>
        <v>0</v>
      </c>
      <c r="AX77" s="99">
        <f>COUNTIF('6 Obecność na treningu'!AS56:AT56,("=T"))+COUNTIF('6 Obecność na treningu'!AS56:AT56,("=C"))+COUNTIF('6 Obecność na treningu'!AS56:AT56,("=K"))</f>
        <v>0</v>
      </c>
      <c r="AZ77" s="99">
        <f>COUNTIF('6 Obecność na treningu'!AU56:AV56,("=T"))+COUNTIF('6 Obecność na treningu'!AU56:AV56,("=C"))+COUNTIF('6 Obecność na treningu'!AU56:AV56,("=K"))</f>
        <v>0</v>
      </c>
      <c r="BB77" s="99">
        <f>COUNTIF('6 Obecność na treningu'!AW56:AX56,("=T"))+COUNTIF('6 Obecność na treningu'!AW56:AX56,("=C"))+COUNTIF('6 Obecność na treningu'!AW56:AX56,("=K"))</f>
        <v>0</v>
      </c>
      <c r="BD77" s="322">
        <f>COUNTIF('6 Obecność na treningu'!AY56:AZ56,("=T"))+COUNTIF('6 Obecność na treningu'!AY56:AZ56,("=C"))+COUNTIF('6 Obecność na treningu'!AY56:AZ56,("=K"))</f>
        <v>0</v>
      </c>
      <c r="BF77" s="99">
        <f>IF(L77&lt;&gt;0,1,0)</f>
        <v>0</v>
      </c>
      <c r="BH77" s="99">
        <f>IF(N77&lt;&gt;0,1,0)</f>
        <v>0</v>
      </c>
      <c r="BJ77" s="99">
        <f>IF(P77&lt;&gt;0,1,0)</f>
        <v>0</v>
      </c>
      <c r="BL77" s="99">
        <f>IF(R77&lt;&gt;0,1,0)</f>
        <v>0</v>
      </c>
      <c r="BN77" s="99">
        <f>IF(T77&lt;&gt;0,1,0)</f>
        <v>0</v>
      </c>
      <c r="BP77" s="99">
        <f>IF(V77&lt;&gt;0,1,0)</f>
        <v>0</v>
      </c>
      <c r="BR77" s="99">
        <f>IF(X77&lt;&gt;0,1,0)</f>
        <v>0</v>
      </c>
      <c r="BT77" s="99">
        <f>IF(Z77&lt;&gt;0,1,0)</f>
        <v>0</v>
      </c>
      <c r="BV77" s="99">
        <f>IF(AB77&lt;&gt;0,1,0)</f>
        <v>0</v>
      </c>
      <c r="BX77" s="99">
        <f>IF(AD77&lt;&gt;0,1,0)</f>
        <v>0</v>
      </c>
      <c r="BZ77" s="99">
        <f>IF(AF77&lt;&gt;0,1,0)</f>
        <v>0</v>
      </c>
      <c r="CB77" s="99">
        <f>IF(AH77&lt;&gt;0,1,0)</f>
        <v>0</v>
      </c>
      <c r="CD77" s="99">
        <f>IF(AJ77&lt;&gt;0,1,0)</f>
        <v>0</v>
      </c>
      <c r="CF77" s="99">
        <f>IF(AL77&lt;&gt;0,1,0)</f>
        <v>0</v>
      </c>
      <c r="CH77" s="99">
        <f>IF(AN77&lt;&gt;0,1,0)</f>
        <v>0</v>
      </c>
      <c r="CJ77" s="99">
        <f>IF(AP77&lt;&gt;0,1,0)</f>
        <v>0</v>
      </c>
      <c r="CL77" s="99">
        <f>IF(AR77&lt;&gt;0,1,0)</f>
        <v>0</v>
      </c>
      <c r="CN77" s="99">
        <f>IF(AT77&lt;&gt;0,1,0)</f>
        <v>0</v>
      </c>
      <c r="CP77" s="99">
        <f>IF(AV77&lt;&gt;0,1,0)</f>
        <v>0</v>
      </c>
      <c r="CR77" s="99">
        <f>IF(AX77&lt;&gt;0,1,0)</f>
        <v>0</v>
      </c>
      <c r="CT77" s="99">
        <f>IF(AZ77&lt;&gt;0,1,0)</f>
        <v>0</v>
      </c>
      <c r="CV77" s="99">
        <f>IF(BB77&lt;&gt;0,1,0)</f>
        <v>0</v>
      </c>
      <c r="CX77" s="99">
        <f>IF(BD77&lt;&gt;0,1,0)</f>
        <v>0</v>
      </c>
    </row>
    <row r="78" spans="2:102" ht="24.75" customHeight="1">
      <c r="B78" s="329" t="s">
        <v>307</v>
      </c>
      <c r="C78" s="330"/>
      <c r="D78" s="332">
        <f>IF('6 Obecność na treningu'!B57="","",'6 Obecność na treningu'!B57)</f>
      </c>
      <c r="E78" s="332">
        <f>IF('6 Obecność na treningu'!C57="","",'6 Obecność na treningu'!C57)</f>
      </c>
      <c r="F78" s="333">
        <f>IF('6 Obecność na treningu'!D57="","",'6 Obecność na treningu'!D57)</f>
      </c>
      <c r="G78" s="334">
        <f>IF(SUM(BF78:CX78)=0,"",SUM(BF78:CX78))</f>
      </c>
      <c r="H78" s="293" t="s">
        <v>257</v>
      </c>
      <c r="I78" s="293"/>
      <c r="L78" s="99">
        <f>COUNTIF('6 Obecność na treningu'!G57:H57,("=T"))+COUNTIF('6 Obecność na treningu'!G57:H57,("=C"))+COUNTIF('6 Obecność na treningu'!G57:H57,("=K"))</f>
        <v>0</v>
      </c>
      <c r="N78" s="99">
        <f>COUNTIF('6 Obecność na treningu'!I57:J57,("=T"))+COUNTIF('6 Obecność na treningu'!I57:J57,("=C"))+COUNTIF('6 Obecność na treningu'!I57:J57,("=K"))</f>
        <v>0</v>
      </c>
      <c r="P78" s="99">
        <f>COUNTIF('6 Obecność na treningu'!K57:L57,("=T"))+COUNTIF('6 Obecność na treningu'!K57:L57,("=C"))+COUNTIF('6 Obecność na treningu'!K57:L57,("=K"))</f>
        <v>0</v>
      </c>
      <c r="R78" s="99">
        <f>COUNTIF('6 Obecność na treningu'!M57:N57,("=T"))+COUNTIF('6 Obecność na treningu'!M57:N57,("=C"))+COUNTIF('6 Obecność na treningu'!M57:N57,("=K"))</f>
        <v>0</v>
      </c>
      <c r="T78" s="99">
        <f>COUNTIF('6 Obecność na treningu'!O57:P57,("=T"))+COUNTIF('6 Obecność na treningu'!O57:P57,("=C"))+COUNTIF('6 Obecność na treningu'!O57:P57,("=K"))</f>
        <v>0</v>
      </c>
      <c r="V78" s="99">
        <f>COUNTIF('6 Obecność na treningu'!Q57:R57,("=T"))+COUNTIF('6 Obecność na treningu'!Q57:R57,("=C"))+COUNTIF('6 Obecność na treningu'!Q57:R57,("=K"))</f>
        <v>0</v>
      </c>
      <c r="X78" s="99">
        <f>COUNTIF('6 Obecność na treningu'!S57:T57,("=T"))+COUNTIF('6 Obecność na treningu'!S57:T57,("=C"))+COUNTIF('6 Obecność na treningu'!S57:T57,("=K"))</f>
        <v>0</v>
      </c>
      <c r="Z78" s="99">
        <f>COUNTIF('6 Obecność na treningu'!U57:V57,("=T"))+COUNTIF('6 Obecność na treningu'!U57:V57,("=C"))+COUNTIF('6 Obecność na treningu'!U57:V57,("=K"))</f>
        <v>0</v>
      </c>
      <c r="AB78" s="99">
        <f>COUNTIF('6 Obecność na treningu'!W57:X57,("=T"))+COUNTIF('6 Obecność na treningu'!W57:X57,("=C"))+COUNTIF('6 Obecność na treningu'!W57:X57,("=K"))</f>
        <v>0</v>
      </c>
      <c r="AD78" s="99">
        <f>COUNTIF('6 Obecność na treningu'!Y57:Z57,("=T"))+COUNTIF('6 Obecność na treningu'!Y57:Z57,("=C"))+COUNTIF('6 Obecność na treningu'!Y57:Z57,("=K"))</f>
        <v>0</v>
      </c>
      <c r="AF78" s="99">
        <f>COUNTIF('6 Obecność na treningu'!AA57:AB57,("=T"))+COUNTIF('6 Obecność na treningu'!AA57:AB57,("=C"))+COUNTIF('6 Obecność na treningu'!AA57:AB57,("=K"))</f>
        <v>0</v>
      </c>
      <c r="AH78" s="99">
        <f>COUNTIF('6 Obecność na treningu'!AC57:AD57,("=T"))+COUNTIF('6 Obecność na treningu'!AC57:AD57,("=C"))+COUNTIF('6 Obecność na treningu'!AC57:AD57,("=K"))</f>
        <v>0</v>
      </c>
      <c r="AJ78" s="99">
        <f>COUNTIF('6 Obecność na treningu'!AE57:AF57,("=T"))+COUNTIF('6 Obecność na treningu'!AE57:AF57,("=C"))+COUNTIF('6 Obecność na treningu'!AE57:AF57,("=K"))</f>
        <v>0</v>
      </c>
      <c r="AL78" s="99">
        <f>COUNTIF('6 Obecność na treningu'!AG57:AH57,("=T"))+COUNTIF('6 Obecność na treningu'!AG57:AH57,("=C"))+COUNTIF('6 Obecność na treningu'!AG57:AH57,("=K"))</f>
        <v>0</v>
      </c>
      <c r="AN78" s="99">
        <f>COUNTIF('6 Obecność na treningu'!AI57:AJ57,("=T"))+COUNTIF('6 Obecność na treningu'!AI57:AJ57,("=C"))+COUNTIF('6 Obecność na treningu'!AI57:AJ57,("=K"))</f>
        <v>0</v>
      </c>
      <c r="AP78" s="99">
        <f>COUNTIF('6 Obecność na treningu'!AK57:AL57,("=T"))+COUNTIF('6 Obecność na treningu'!AK57:AL57,("=C"))+COUNTIF('6 Obecność na treningu'!AK57:AL57,("=K"))</f>
        <v>0</v>
      </c>
      <c r="AR78" s="99">
        <f>COUNTIF('6 Obecność na treningu'!AM57:AN57,("=T"))+COUNTIF('6 Obecność na treningu'!AM57:AN57,("=C"))+COUNTIF('6 Obecność na treningu'!AM57:AN57,("=K"))</f>
        <v>0</v>
      </c>
      <c r="AT78" s="99">
        <f>COUNTIF('6 Obecność na treningu'!AO57:AP57,("=T"))+COUNTIF('6 Obecność na treningu'!AO57:AP57,("=C"))+COUNTIF('6 Obecność na treningu'!AO57:AP57,("=K"))</f>
        <v>0</v>
      </c>
      <c r="AV78" s="99">
        <f>COUNTIF('6 Obecność na treningu'!AQ57:AR57,("=T"))+COUNTIF('6 Obecność na treningu'!AQ57:AR57,("=C"))+COUNTIF('6 Obecność na treningu'!AQ57:AR57,("=K"))</f>
        <v>0</v>
      </c>
      <c r="AX78" s="99">
        <f>COUNTIF('6 Obecność na treningu'!AS57:AT57,("=T"))+COUNTIF('6 Obecność na treningu'!AS57:AT57,("=C"))+COUNTIF('6 Obecność na treningu'!AS57:AT57,("=K"))</f>
        <v>0</v>
      </c>
      <c r="AZ78" s="99">
        <f>COUNTIF('6 Obecność na treningu'!AU57:AV57,("=T"))+COUNTIF('6 Obecność na treningu'!AU57:AV57,("=C"))+COUNTIF('6 Obecność na treningu'!AU57:AV57,("=K"))</f>
        <v>0</v>
      </c>
      <c r="BB78" s="99">
        <f>COUNTIF('6 Obecność na treningu'!AW57:AX57,("=T"))+COUNTIF('6 Obecność na treningu'!AW57:AX57,("=C"))+COUNTIF('6 Obecność na treningu'!AW57:AX57,("=K"))</f>
        <v>0</v>
      </c>
      <c r="BD78" s="322">
        <f>COUNTIF('6 Obecność na treningu'!AY57:AZ57,("=T"))+COUNTIF('6 Obecność na treningu'!AY57:AZ57,("=C"))+COUNTIF('6 Obecność na treningu'!AY57:AZ57,("=K"))</f>
        <v>0</v>
      </c>
      <c r="BF78" s="99">
        <f>IF(L78&lt;&gt;0,1,0)</f>
        <v>0</v>
      </c>
      <c r="BH78" s="99">
        <f>IF(N78&lt;&gt;0,1,0)</f>
        <v>0</v>
      </c>
      <c r="BJ78" s="99">
        <f>IF(P78&lt;&gt;0,1,0)</f>
        <v>0</v>
      </c>
      <c r="BL78" s="99">
        <f>IF(R78&lt;&gt;0,1,0)</f>
        <v>0</v>
      </c>
      <c r="BN78" s="99">
        <f>IF(T78&lt;&gt;0,1,0)</f>
        <v>0</v>
      </c>
      <c r="BP78" s="99">
        <f>IF(V78&lt;&gt;0,1,0)</f>
        <v>0</v>
      </c>
      <c r="BR78" s="99">
        <f>IF(X78&lt;&gt;0,1,0)</f>
        <v>0</v>
      </c>
      <c r="BT78" s="99">
        <f>IF(Z78&lt;&gt;0,1,0)</f>
        <v>0</v>
      </c>
      <c r="BV78" s="99">
        <f>IF(AB78&lt;&gt;0,1,0)</f>
        <v>0</v>
      </c>
      <c r="BX78" s="99">
        <f>IF(AD78&lt;&gt;0,1,0)</f>
        <v>0</v>
      </c>
      <c r="BZ78" s="99">
        <f>IF(AF78&lt;&gt;0,1,0)</f>
        <v>0</v>
      </c>
      <c r="CB78" s="99">
        <f>IF(AH78&lt;&gt;0,1,0)</f>
        <v>0</v>
      </c>
      <c r="CD78" s="99">
        <f>IF(AJ78&lt;&gt;0,1,0)</f>
        <v>0</v>
      </c>
      <c r="CF78" s="99">
        <f>IF(AL78&lt;&gt;0,1,0)</f>
        <v>0</v>
      </c>
      <c r="CH78" s="99">
        <f>IF(AN78&lt;&gt;0,1,0)</f>
        <v>0</v>
      </c>
      <c r="CJ78" s="99">
        <f>IF(AP78&lt;&gt;0,1,0)</f>
        <v>0</v>
      </c>
      <c r="CL78" s="99">
        <f>IF(AR78&lt;&gt;0,1,0)</f>
        <v>0</v>
      </c>
      <c r="CN78" s="99">
        <f>IF(AT78&lt;&gt;0,1,0)</f>
        <v>0</v>
      </c>
      <c r="CP78" s="99">
        <f>IF(AV78&lt;&gt;0,1,0)</f>
        <v>0</v>
      </c>
      <c r="CR78" s="99">
        <f>IF(AX78&lt;&gt;0,1,0)</f>
        <v>0</v>
      </c>
      <c r="CT78" s="99">
        <f>IF(AZ78&lt;&gt;0,1,0)</f>
        <v>0</v>
      </c>
      <c r="CV78" s="99">
        <f>IF(BB78&lt;&gt;0,1,0)</f>
        <v>0</v>
      </c>
      <c r="CX78" s="99">
        <f>IF(BD78&lt;&gt;0,1,0)</f>
        <v>0</v>
      </c>
    </row>
    <row r="79" spans="2:102" ht="24.75" customHeight="1">
      <c r="B79" s="329" t="s">
        <v>308</v>
      </c>
      <c r="C79" s="330"/>
      <c r="D79" s="332">
        <f>IF('6 Obecność na treningu'!B58="","",'6 Obecność na treningu'!B58)</f>
      </c>
      <c r="E79" s="332">
        <f>IF('6 Obecność na treningu'!C58="","",'6 Obecność na treningu'!C58)</f>
      </c>
      <c r="F79" s="333">
        <f>IF('6 Obecność na treningu'!D58="","",'6 Obecność na treningu'!D58)</f>
      </c>
      <c r="G79" s="334">
        <f>IF(SUM(BF79:CX79)=0,"",SUM(BF79:CX79))</f>
      </c>
      <c r="H79" s="293" t="s">
        <v>257</v>
      </c>
      <c r="I79" s="293"/>
      <c r="L79" s="99">
        <f>COUNTIF('6 Obecność na treningu'!G58:H58,("=T"))+COUNTIF('6 Obecność na treningu'!G58:H58,("=C"))+COUNTIF('6 Obecność na treningu'!G58:H58,("=K"))</f>
        <v>0</v>
      </c>
      <c r="N79" s="99">
        <f>COUNTIF('6 Obecność na treningu'!I58:J58,("=T"))+COUNTIF('6 Obecność na treningu'!I58:J58,("=C"))+COUNTIF('6 Obecność na treningu'!I58:J58,("=K"))</f>
        <v>0</v>
      </c>
      <c r="P79" s="99">
        <f>COUNTIF('6 Obecność na treningu'!K58:L58,("=T"))+COUNTIF('6 Obecność na treningu'!K58:L58,("=C"))+COUNTIF('6 Obecność na treningu'!K58:L58,("=K"))</f>
        <v>0</v>
      </c>
      <c r="R79" s="99">
        <f>COUNTIF('6 Obecność na treningu'!M58:N58,("=T"))+COUNTIF('6 Obecność na treningu'!M58:N58,("=C"))+COUNTIF('6 Obecność na treningu'!M58:N58,("=K"))</f>
        <v>0</v>
      </c>
      <c r="T79" s="99">
        <f>COUNTIF('6 Obecność na treningu'!O58:P58,("=T"))+COUNTIF('6 Obecność na treningu'!O58:P58,("=C"))+COUNTIF('6 Obecność na treningu'!O58:P58,("=K"))</f>
        <v>0</v>
      </c>
      <c r="V79" s="99">
        <f>COUNTIF('6 Obecność na treningu'!Q58:R58,("=T"))+COUNTIF('6 Obecność na treningu'!Q58:R58,("=C"))+COUNTIF('6 Obecność na treningu'!Q58:R58,("=K"))</f>
        <v>0</v>
      </c>
      <c r="X79" s="99">
        <f>COUNTIF('6 Obecność na treningu'!S58:T58,("=T"))+COUNTIF('6 Obecność na treningu'!S58:T58,("=C"))+COUNTIF('6 Obecność na treningu'!S58:T58,("=K"))</f>
        <v>0</v>
      </c>
      <c r="Z79" s="99">
        <f>COUNTIF('6 Obecność na treningu'!U58:V58,("=T"))+COUNTIF('6 Obecność na treningu'!U58:V58,("=C"))+COUNTIF('6 Obecność na treningu'!U58:V58,("=K"))</f>
        <v>0</v>
      </c>
      <c r="AB79" s="99">
        <f>COUNTIF('6 Obecność na treningu'!W58:X58,("=T"))+COUNTIF('6 Obecność na treningu'!W58:X58,("=C"))+COUNTIF('6 Obecność na treningu'!W58:X58,("=K"))</f>
        <v>0</v>
      </c>
      <c r="AD79" s="99">
        <f>COUNTIF('6 Obecność na treningu'!Y58:Z58,("=T"))+COUNTIF('6 Obecność na treningu'!Y58:Z58,("=C"))+COUNTIF('6 Obecność na treningu'!Y58:Z58,("=K"))</f>
        <v>0</v>
      </c>
      <c r="AF79" s="99">
        <f>COUNTIF('6 Obecność na treningu'!AA58:AB58,("=T"))+COUNTIF('6 Obecność na treningu'!AA58:AB58,("=C"))+COUNTIF('6 Obecność na treningu'!AA58:AB58,("=K"))</f>
        <v>0</v>
      </c>
      <c r="AH79" s="99">
        <f>COUNTIF('6 Obecność na treningu'!AC58:AD58,("=T"))+COUNTIF('6 Obecność na treningu'!AC58:AD58,("=C"))+COUNTIF('6 Obecność na treningu'!AC58:AD58,("=K"))</f>
        <v>0</v>
      </c>
      <c r="AJ79" s="99">
        <f>COUNTIF('6 Obecność na treningu'!AE58:AF58,("=T"))+COUNTIF('6 Obecność na treningu'!AE58:AF58,("=C"))+COUNTIF('6 Obecność na treningu'!AE58:AF58,("=K"))</f>
        <v>0</v>
      </c>
      <c r="AL79" s="99">
        <f>COUNTIF('6 Obecność na treningu'!AG58:AH58,("=T"))+COUNTIF('6 Obecność na treningu'!AG58:AH58,("=C"))+COUNTIF('6 Obecność na treningu'!AG58:AH58,("=K"))</f>
        <v>0</v>
      </c>
      <c r="AN79" s="99">
        <f>COUNTIF('6 Obecność na treningu'!AI58:AJ58,("=T"))+COUNTIF('6 Obecność na treningu'!AI58:AJ58,("=C"))+COUNTIF('6 Obecność na treningu'!AI58:AJ58,("=K"))</f>
        <v>0</v>
      </c>
      <c r="AP79" s="99">
        <f>COUNTIF('6 Obecność na treningu'!AK58:AL58,("=T"))+COUNTIF('6 Obecność na treningu'!AK58:AL58,("=C"))+COUNTIF('6 Obecność na treningu'!AK58:AL58,("=K"))</f>
        <v>0</v>
      </c>
      <c r="AR79" s="99">
        <f>COUNTIF('6 Obecność na treningu'!AM58:AN58,("=T"))+COUNTIF('6 Obecność na treningu'!AM58:AN58,("=C"))+COUNTIF('6 Obecność na treningu'!AM58:AN58,("=K"))</f>
        <v>0</v>
      </c>
      <c r="AT79" s="99">
        <f>COUNTIF('6 Obecność na treningu'!AO58:AP58,("=T"))+COUNTIF('6 Obecność na treningu'!AO58:AP58,("=C"))+COUNTIF('6 Obecność na treningu'!AO58:AP58,("=K"))</f>
        <v>0</v>
      </c>
      <c r="AV79" s="99">
        <f>COUNTIF('6 Obecność na treningu'!AQ58:AR58,("=T"))+COUNTIF('6 Obecność na treningu'!AQ58:AR58,("=C"))+COUNTIF('6 Obecność na treningu'!AQ58:AR58,("=K"))</f>
        <v>0</v>
      </c>
      <c r="AX79" s="99">
        <f>COUNTIF('6 Obecność na treningu'!AS58:AT58,("=T"))+COUNTIF('6 Obecność na treningu'!AS58:AT58,("=C"))+COUNTIF('6 Obecność na treningu'!AS58:AT58,("=K"))</f>
        <v>0</v>
      </c>
      <c r="AZ79" s="99">
        <f>COUNTIF('6 Obecność na treningu'!AU58:AV58,("=T"))+COUNTIF('6 Obecność na treningu'!AU58:AV58,("=C"))+COUNTIF('6 Obecność na treningu'!AU58:AV58,("=K"))</f>
        <v>0</v>
      </c>
      <c r="BB79" s="99">
        <f>COUNTIF('6 Obecność na treningu'!AW58:AX58,("=T"))+COUNTIF('6 Obecność na treningu'!AW58:AX58,("=C"))+COUNTIF('6 Obecność na treningu'!AW58:AX58,("=K"))</f>
        <v>0</v>
      </c>
      <c r="BD79" s="322">
        <f>COUNTIF('6 Obecność na treningu'!AY58:AZ58,("=T"))+COUNTIF('6 Obecność na treningu'!AY58:AZ58,("=C"))+COUNTIF('6 Obecność na treningu'!AY58:AZ58,("=K"))</f>
        <v>0</v>
      </c>
      <c r="BF79" s="99">
        <f>IF(L79&lt;&gt;0,1,0)</f>
        <v>0</v>
      </c>
      <c r="BH79" s="99">
        <f>IF(N79&lt;&gt;0,1,0)</f>
        <v>0</v>
      </c>
      <c r="BJ79" s="99">
        <f>IF(P79&lt;&gt;0,1,0)</f>
        <v>0</v>
      </c>
      <c r="BL79" s="99">
        <f>IF(R79&lt;&gt;0,1,0)</f>
        <v>0</v>
      </c>
      <c r="BN79" s="99">
        <f>IF(T79&lt;&gt;0,1,0)</f>
        <v>0</v>
      </c>
      <c r="BP79" s="99">
        <f>IF(V79&lt;&gt;0,1,0)</f>
        <v>0</v>
      </c>
      <c r="BR79" s="99">
        <f>IF(X79&lt;&gt;0,1,0)</f>
        <v>0</v>
      </c>
      <c r="BT79" s="99">
        <f>IF(Z79&lt;&gt;0,1,0)</f>
        <v>0</v>
      </c>
      <c r="BV79" s="99">
        <f>IF(AB79&lt;&gt;0,1,0)</f>
        <v>0</v>
      </c>
      <c r="BX79" s="99">
        <f>IF(AD79&lt;&gt;0,1,0)</f>
        <v>0</v>
      </c>
      <c r="BZ79" s="99">
        <f>IF(AF79&lt;&gt;0,1,0)</f>
        <v>0</v>
      </c>
      <c r="CB79" s="99">
        <f>IF(AH79&lt;&gt;0,1,0)</f>
        <v>0</v>
      </c>
      <c r="CD79" s="99">
        <f>IF(AJ79&lt;&gt;0,1,0)</f>
        <v>0</v>
      </c>
      <c r="CF79" s="99">
        <f>IF(AL79&lt;&gt;0,1,0)</f>
        <v>0</v>
      </c>
      <c r="CH79" s="99">
        <f>IF(AN79&lt;&gt;0,1,0)</f>
        <v>0</v>
      </c>
      <c r="CJ79" s="99">
        <f>IF(AP79&lt;&gt;0,1,0)</f>
        <v>0</v>
      </c>
      <c r="CL79" s="99">
        <f>IF(AR79&lt;&gt;0,1,0)</f>
        <v>0</v>
      </c>
      <c r="CN79" s="99">
        <f>IF(AT79&lt;&gt;0,1,0)</f>
        <v>0</v>
      </c>
      <c r="CP79" s="99">
        <f>IF(AV79&lt;&gt;0,1,0)</f>
        <v>0</v>
      </c>
      <c r="CR79" s="99">
        <f>IF(AX79&lt;&gt;0,1,0)</f>
        <v>0</v>
      </c>
      <c r="CT79" s="99">
        <f>IF(AZ79&lt;&gt;0,1,0)</f>
        <v>0</v>
      </c>
      <c r="CV79" s="99">
        <f>IF(BB79&lt;&gt;0,1,0)</f>
        <v>0</v>
      </c>
      <c r="CX79" s="99">
        <f>IF(BD79&lt;&gt;0,1,0)</f>
        <v>0</v>
      </c>
    </row>
    <row r="80" spans="2:102" ht="24.75" customHeight="1">
      <c r="B80" s="329" t="s">
        <v>309</v>
      </c>
      <c r="C80" s="330"/>
      <c r="D80" s="332">
        <f>IF('6 Obecność na treningu'!B59="","",'6 Obecność na treningu'!B59)</f>
      </c>
      <c r="E80" s="332">
        <f>IF('6 Obecność na treningu'!C59="","",'6 Obecność na treningu'!C59)</f>
      </c>
      <c r="F80" s="333">
        <f>IF('6 Obecność na treningu'!D59="","",'6 Obecność na treningu'!D59)</f>
      </c>
      <c r="G80" s="334">
        <f>IF(SUM(BF80:CX80)=0,"",SUM(BF80:CX80))</f>
      </c>
      <c r="H80" s="293" t="s">
        <v>257</v>
      </c>
      <c r="I80" s="293"/>
      <c r="L80" s="99">
        <f>COUNTIF('6 Obecność na treningu'!G59:H59,("=T"))+COUNTIF('6 Obecność na treningu'!G59:H59,("=C"))+COUNTIF('6 Obecność na treningu'!G59:H59,("=K"))</f>
        <v>0</v>
      </c>
      <c r="N80" s="99">
        <f>COUNTIF('6 Obecność na treningu'!I59:J59,("=T"))+COUNTIF('6 Obecność na treningu'!I59:J59,("=C"))+COUNTIF('6 Obecność na treningu'!I59:J59,("=K"))</f>
        <v>0</v>
      </c>
      <c r="P80" s="99">
        <f>COUNTIF('6 Obecność na treningu'!K59:L59,("=T"))+COUNTIF('6 Obecność na treningu'!K59:L59,("=C"))+COUNTIF('6 Obecność na treningu'!K59:L59,("=K"))</f>
        <v>0</v>
      </c>
      <c r="R80" s="99">
        <f>COUNTIF('6 Obecność na treningu'!M59:N59,("=T"))+COUNTIF('6 Obecność na treningu'!M59:N59,("=C"))+COUNTIF('6 Obecność na treningu'!M59:N59,("=K"))</f>
        <v>0</v>
      </c>
      <c r="T80" s="99">
        <f>COUNTIF('6 Obecność na treningu'!O59:P59,("=T"))+COUNTIF('6 Obecność na treningu'!O59:P59,("=C"))+COUNTIF('6 Obecność na treningu'!O59:P59,("=K"))</f>
        <v>0</v>
      </c>
      <c r="V80" s="99">
        <f>COUNTIF('6 Obecność na treningu'!Q59:R59,("=T"))+COUNTIF('6 Obecność na treningu'!Q59:R59,("=C"))+COUNTIF('6 Obecność na treningu'!Q59:R59,("=K"))</f>
        <v>0</v>
      </c>
      <c r="X80" s="99">
        <f>COUNTIF('6 Obecność na treningu'!S59:T59,("=T"))+COUNTIF('6 Obecność na treningu'!S59:T59,("=C"))+COUNTIF('6 Obecność na treningu'!S59:T59,("=K"))</f>
        <v>0</v>
      </c>
      <c r="Z80" s="99">
        <f>COUNTIF('6 Obecność na treningu'!U59:V59,("=T"))+COUNTIF('6 Obecność na treningu'!U59:V59,("=C"))+COUNTIF('6 Obecność na treningu'!U59:V59,("=K"))</f>
        <v>0</v>
      </c>
      <c r="AB80" s="99">
        <f>COUNTIF('6 Obecność na treningu'!W59:X59,("=T"))+COUNTIF('6 Obecność na treningu'!W59:X59,("=C"))+COUNTIF('6 Obecność na treningu'!W59:X59,("=K"))</f>
        <v>0</v>
      </c>
      <c r="AD80" s="99">
        <f>COUNTIF('6 Obecność na treningu'!Y59:Z59,("=T"))+COUNTIF('6 Obecność na treningu'!Y59:Z59,("=C"))+COUNTIF('6 Obecność na treningu'!Y59:Z59,("=K"))</f>
        <v>0</v>
      </c>
      <c r="AF80" s="99">
        <f>COUNTIF('6 Obecność na treningu'!AA59:AB59,("=T"))+COUNTIF('6 Obecność na treningu'!AA59:AB59,("=C"))+COUNTIF('6 Obecność na treningu'!AA59:AB59,("=K"))</f>
        <v>0</v>
      </c>
      <c r="AH80" s="99">
        <f>COUNTIF('6 Obecność na treningu'!AC59:AD59,("=T"))+COUNTIF('6 Obecność na treningu'!AC59:AD59,("=C"))+COUNTIF('6 Obecność na treningu'!AC59:AD59,("=K"))</f>
        <v>0</v>
      </c>
      <c r="AJ80" s="99">
        <f>COUNTIF('6 Obecność na treningu'!AE59:AF59,("=T"))+COUNTIF('6 Obecność na treningu'!AE59:AF59,("=C"))+COUNTIF('6 Obecność na treningu'!AE59:AF59,("=K"))</f>
        <v>0</v>
      </c>
      <c r="AL80" s="99">
        <f>COUNTIF('6 Obecność na treningu'!AG59:AH59,("=T"))+COUNTIF('6 Obecność na treningu'!AG59:AH59,("=C"))+COUNTIF('6 Obecność na treningu'!AG59:AH59,("=K"))</f>
        <v>0</v>
      </c>
      <c r="AN80" s="99">
        <f>COUNTIF('6 Obecność na treningu'!AI59:AJ59,("=T"))+COUNTIF('6 Obecność na treningu'!AI59:AJ59,("=C"))+COUNTIF('6 Obecność na treningu'!AI59:AJ59,("=K"))</f>
        <v>0</v>
      </c>
      <c r="AP80" s="99">
        <f>COUNTIF('6 Obecność na treningu'!AK59:AL59,("=T"))+COUNTIF('6 Obecność na treningu'!AK59:AL59,("=C"))+COUNTIF('6 Obecność na treningu'!AK59:AL59,("=K"))</f>
        <v>0</v>
      </c>
      <c r="AR80" s="99">
        <f>COUNTIF('6 Obecność na treningu'!AM59:AN59,("=T"))+COUNTIF('6 Obecność na treningu'!AM59:AN59,("=C"))+COUNTIF('6 Obecność na treningu'!AM59:AN59,("=K"))</f>
        <v>0</v>
      </c>
      <c r="AT80" s="99">
        <f>COUNTIF('6 Obecność na treningu'!AO59:AP59,("=T"))+COUNTIF('6 Obecność na treningu'!AO59:AP59,("=C"))+COUNTIF('6 Obecność na treningu'!AO59:AP59,("=K"))</f>
        <v>0</v>
      </c>
      <c r="AV80" s="99">
        <f>COUNTIF('6 Obecność na treningu'!AQ59:AR59,("=T"))+COUNTIF('6 Obecność na treningu'!AQ59:AR59,("=C"))+COUNTIF('6 Obecność na treningu'!AQ59:AR59,("=K"))</f>
        <v>0</v>
      </c>
      <c r="AX80" s="99">
        <f>COUNTIF('6 Obecność na treningu'!AS59:AT59,("=T"))+COUNTIF('6 Obecność na treningu'!AS59:AT59,("=C"))+COUNTIF('6 Obecność na treningu'!AS59:AT59,("=K"))</f>
        <v>0</v>
      </c>
      <c r="AZ80" s="99">
        <f>COUNTIF('6 Obecność na treningu'!AU59:AV59,("=T"))+COUNTIF('6 Obecność na treningu'!AU59:AV59,("=C"))+COUNTIF('6 Obecność na treningu'!AU59:AV59,("=K"))</f>
        <v>0</v>
      </c>
      <c r="BB80" s="99">
        <f>COUNTIF('6 Obecność na treningu'!AW59:AX59,("=T"))+COUNTIF('6 Obecność na treningu'!AW59:AX59,("=C"))+COUNTIF('6 Obecność na treningu'!AW59:AX59,("=K"))</f>
        <v>0</v>
      </c>
      <c r="BD80" s="322">
        <f>COUNTIF('6 Obecność na treningu'!AY59:AZ59,("=T"))+COUNTIF('6 Obecność na treningu'!AY59:AZ59,("=C"))+COUNTIF('6 Obecność na treningu'!AY59:AZ59,("=K"))</f>
        <v>0</v>
      </c>
      <c r="BF80" s="99">
        <f>IF(L80&lt;&gt;0,1,0)</f>
        <v>0</v>
      </c>
      <c r="BH80" s="99">
        <f>IF(N80&lt;&gt;0,1,0)</f>
        <v>0</v>
      </c>
      <c r="BJ80" s="99">
        <f>IF(P80&lt;&gt;0,1,0)</f>
        <v>0</v>
      </c>
      <c r="BL80" s="99">
        <f>IF(R80&lt;&gt;0,1,0)</f>
        <v>0</v>
      </c>
      <c r="BN80" s="99">
        <f>IF(T80&lt;&gt;0,1,0)</f>
        <v>0</v>
      </c>
      <c r="BP80" s="99">
        <f>IF(V80&lt;&gt;0,1,0)</f>
        <v>0</v>
      </c>
      <c r="BR80" s="99">
        <f>IF(X80&lt;&gt;0,1,0)</f>
        <v>0</v>
      </c>
      <c r="BT80" s="99">
        <f>IF(Z80&lt;&gt;0,1,0)</f>
        <v>0</v>
      </c>
      <c r="BV80" s="99">
        <f>IF(AB80&lt;&gt;0,1,0)</f>
        <v>0</v>
      </c>
      <c r="BX80" s="99">
        <f>IF(AD80&lt;&gt;0,1,0)</f>
        <v>0</v>
      </c>
      <c r="BZ80" s="99">
        <f>IF(AF80&lt;&gt;0,1,0)</f>
        <v>0</v>
      </c>
      <c r="CB80" s="99">
        <f>IF(AH80&lt;&gt;0,1,0)</f>
        <v>0</v>
      </c>
      <c r="CD80" s="99">
        <f>IF(AJ80&lt;&gt;0,1,0)</f>
        <v>0</v>
      </c>
      <c r="CF80" s="99">
        <f>IF(AL80&lt;&gt;0,1,0)</f>
        <v>0</v>
      </c>
      <c r="CH80" s="99">
        <f>IF(AN80&lt;&gt;0,1,0)</f>
        <v>0</v>
      </c>
      <c r="CJ80" s="99">
        <f>IF(AP80&lt;&gt;0,1,0)</f>
        <v>0</v>
      </c>
      <c r="CL80" s="99">
        <f>IF(AR80&lt;&gt;0,1,0)</f>
        <v>0</v>
      </c>
      <c r="CN80" s="99">
        <f>IF(AT80&lt;&gt;0,1,0)</f>
        <v>0</v>
      </c>
      <c r="CP80" s="99">
        <f>IF(AV80&lt;&gt;0,1,0)</f>
        <v>0</v>
      </c>
      <c r="CR80" s="99">
        <f>IF(AX80&lt;&gt;0,1,0)</f>
        <v>0</v>
      </c>
      <c r="CT80" s="99">
        <f>IF(AZ80&lt;&gt;0,1,0)</f>
        <v>0</v>
      </c>
      <c r="CV80" s="99">
        <f>IF(BB80&lt;&gt;0,1,0)</f>
        <v>0</v>
      </c>
      <c r="CX80" s="99">
        <f>IF(BD80&lt;&gt;0,1,0)</f>
        <v>0</v>
      </c>
    </row>
    <row r="81" spans="2:102" ht="24.75" customHeight="1">
      <c r="B81" s="329" t="s">
        <v>310</v>
      </c>
      <c r="C81" s="330"/>
      <c r="D81" s="332">
        <f>IF('6 Obecność na treningu'!B60="","",'6 Obecność na treningu'!B60)</f>
      </c>
      <c r="E81" s="332">
        <f>IF('6 Obecność na treningu'!C60="","",'6 Obecność na treningu'!C60)</f>
      </c>
      <c r="F81" s="333">
        <f>IF('6 Obecność na treningu'!D60="","",'6 Obecność na treningu'!D60)</f>
      </c>
      <c r="G81" s="334">
        <f>IF(SUM(BF81:CX81)=0,"",SUM(BF81:CX81))</f>
      </c>
      <c r="H81" s="293" t="s">
        <v>257</v>
      </c>
      <c r="I81" s="293"/>
      <c r="L81" s="99">
        <f>COUNTIF('6 Obecność na treningu'!G60:H60,("=T"))+COUNTIF('6 Obecność na treningu'!G60:H60,("=C"))+COUNTIF('6 Obecność na treningu'!G60:H60,("=K"))</f>
        <v>0</v>
      </c>
      <c r="N81" s="99">
        <f>COUNTIF('6 Obecność na treningu'!I60:J60,("=T"))+COUNTIF('6 Obecność na treningu'!I60:J60,("=C"))+COUNTIF('6 Obecność na treningu'!I60:J60,("=K"))</f>
        <v>0</v>
      </c>
      <c r="P81" s="99">
        <f>COUNTIF('6 Obecność na treningu'!K60:L60,("=T"))+COUNTIF('6 Obecność na treningu'!K60:L60,("=C"))+COUNTIF('6 Obecność na treningu'!K60:L60,("=K"))</f>
        <v>0</v>
      </c>
      <c r="R81" s="99">
        <f>COUNTIF('6 Obecność na treningu'!M60:N60,("=T"))+COUNTIF('6 Obecność na treningu'!M60:N60,("=C"))+COUNTIF('6 Obecność na treningu'!M60:N60,("=K"))</f>
        <v>0</v>
      </c>
      <c r="T81" s="99">
        <f>COUNTIF('6 Obecność na treningu'!O60:P60,("=T"))+COUNTIF('6 Obecność na treningu'!O60:P60,("=C"))+COUNTIF('6 Obecność na treningu'!O60:P60,("=K"))</f>
        <v>0</v>
      </c>
      <c r="V81" s="99">
        <f>COUNTIF('6 Obecność na treningu'!Q60:R60,("=T"))+COUNTIF('6 Obecność na treningu'!Q60:R60,("=C"))+COUNTIF('6 Obecność na treningu'!Q60:R60,("=K"))</f>
        <v>0</v>
      </c>
      <c r="X81" s="99">
        <f>COUNTIF('6 Obecność na treningu'!S60:T60,("=T"))+COUNTIF('6 Obecność na treningu'!S60:T60,("=C"))+COUNTIF('6 Obecność na treningu'!S60:T60,("=K"))</f>
        <v>0</v>
      </c>
      <c r="Z81" s="99">
        <f>COUNTIF('6 Obecność na treningu'!U60:V60,("=T"))+COUNTIF('6 Obecność na treningu'!U60:V60,("=C"))+COUNTIF('6 Obecność na treningu'!U60:V60,("=K"))</f>
        <v>0</v>
      </c>
      <c r="AB81" s="99">
        <f>COUNTIF('6 Obecność na treningu'!W60:X60,("=T"))+COUNTIF('6 Obecność na treningu'!W60:X60,("=C"))+COUNTIF('6 Obecność na treningu'!W60:X60,("=K"))</f>
        <v>0</v>
      </c>
      <c r="AD81" s="99">
        <f>COUNTIF('6 Obecność na treningu'!Y60:Z60,("=T"))+COUNTIF('6 Obecność na treningu'!Y60:Z60,("=C"))+COUNTIF('6 Obecność na treningu'!Y60:Z60,("=K"))</f>
        <v>0</v>
      </c>
      <c r="AF81" s="99">
        <f>COUNTIF('6 Obecność na treningu'!AA60:AB60,("=T"))+COUNTIF('6 Obecność na treningu'!AA60:AB60,("=C"))+COUNTIF('6 Obecność na treningu'!AA60:AB60,("=K"))</f>
        <v>0</v>
      </c>
      <c r="AH81" s="99">
        <f>COUNTIF('6 Obecność na treningu'!AC60:AD60,("=T"))+COUNTIF('6 Obecność na treningu'!AC60:AD60,("=C"))+COUNTIF('6 Obecność na treningu'!AC60:AD60,("=K"))</f>
        <v>0</v>
      </c>
      <c r="AJ81" s="99">
        <f>COUNTIF('6 Obecność na treningu'!AE60:AF60,("=T"))+COUNTIF('6 Obecność na treningu'!AE60:AF60,("=C"))+COUNTIF('6 Obecność na treningu'!AE60:AF60,("=K"))</f>
        <v>0</v>
      </c>
      <c r="AL81" s="99">
        <f>COUNTIF('6 Obecność na treningu'!AG60:AH60,("=T"))+COUNTIF('6 Obecność na treningu'!AG60:AH60,("=C"))+COUNTIF('6 Obecność na treningu'!AG60:AH60,("=K"))</f>
        <v>0</v>
      </c>
      <c r="AN81" s="99">
        <f>COUNTIF('6 Obecność na treningu'!AI60:AJ60,("=T"))+COUNTIF('6 Obecność na treningu'!AI60:AJ60,("=C"))+COUNTIF('6 Obecność na treningu'!AI60:AJ60,("=K"))</f>
        <v>0</v>
      </c>
      <c r="AP81" s="99">
        <f>COUNTIF('6 Obecność na treningu'!AK60:AL60,("=T"))+COUNTIF('6 Obecność na treningu'!AK60:AL60,("=C"))+COUNTIF('6 Obecność na treningu'!AK60:AL60,("=K"))</f>
        <v>0</v>
      </c>
      <c r="AR81" s="99">
        <f>COUNTIF('6 Obecność na treningu'!AM60:AN60,("=T"))+COUNTIF('6 Obecność na treningu'!AM60:AN60,("=C"))+COUNTIF('6 Obecność na treningu'!AM60:AN60,("=K"))</f>
        <v>0</v>
      </c>
      <c r="AT81" s="99">
        <f>COUNTIF('6 Obecność na treningu'!AO60:AP60,("=T"))+COUNTIF('6 Obecność na treningu'!AO60:AP60,("=C"))+COUNTIF('6 Obecność na treningu'!AO60:AP60,("=K"))</f>
        <v>0</v>
      </c>
      <c r="AV81" s="99">
        <f>COUNTIF('6 Obecność na treningu'!AQ60:AR60,("=T"))+COUNTIF('6 Obecność na treningu'!AQ60:AR60,("=C"))+COUNTIF('6 Obecność na treningu'!AQ60:AR60,("=K"))</f>
        <v>0</v>
      </c>
      <c r="AX81" s="99">
        <f>COUNTIF('6 Obecność na treningu'!AS60:AT60,("=T"))+COUNTIF('6 Obecność na treningu'!AS60:AT60,("=C"))+COUNTIF('6 Obecność na treningu'!AS60:AT60,("=K"))</f>
        <v>0</v>
      </c>
      <c r="AZ81" s="99">
        <f>COUNTIF('6 Obecność na treningu'!AU60:AV60,("=T"))+COUNTIF('6 Obecność na treningu'!AU60:AV60,("=C"))+COUNTIF('6 Obecność na treningu'!AU60:AV60,("=K"))</f>
        <v>0</v>
      </c>
      <c r="BB81" s="99">
        <f>COUNTIF('6 Obecność na treningu'!AW60:AX60,("=T"))+COUNTIF('6 Obecność na treningu'!AW60:AX60,("=C"))+COUNTIF('6 Obecność na treningu'!AW60:AX60,("=K"))</f>
        <v>0</v>
      </c>
      <c r="BD81" s="322">
        <f>COUNTIF('6 Obecność na treningu'!AY60:AZ60,("=T"))+COUNTIF('6 Obecność na treningu'!AY60:AZ60,("=C"))+COUNTIF('6 Obecność na treningu'!AY60:AZ60,("=K"))</f>
        <v>0</v>
      </c>
      <c r="BF81" s="99">
        <f>IF(L81&lt;&gt;0,1,0)</f>
        <v>0</v>
      </c>
      <c r="BH81" s="99">
        <f>IF(N81&lt;&gt;0,1,0)</f>
        <v>0</v>
      </c>
      <c r="BJ81" s="99">
        <f>IF(P81&lt;&gt;0,1,0)</f>
        <v>0</v>
      </c>
      <c r="BL81" s="99">
        <f>IF(R81&lt;&gt;0,1,0)</f>
        <v>0</v>
      </c>
      <c r="BN81" s="99">
        <f>IF(T81&lt;&gt;0,1,0)</f>
        <v>0</v>
      </c>
      <c r="BP81" s="99">
        <f>IF(V81&lt;&gt;0,1,0)</f>
        <v>0</v>
      </c>
      <c r="BR81" s="99">
        <f>IF(X81&lt;&gt;0,1,0)</f>
        <v>0</v>
      </c>
      <c r="BT81" s="99">
        <f>IF(Z81&lt;&gt;0,1,0)</f>
        <v>0</v>
      </c>
      <c r="BV81" s="99">
        <f>IF(AB81&lt;&gt;0,1,0)</f>
        <v>0</v>
      </c>
      <c r="BX81" s="99">
        <f>IF(AD81&lt;&gt;0,1,0)</f>
        <v>0</v>
      </c>
      <c r="BZ81" s="99">
        <f>IF(AF81&lt;&gt;0,1,0)</f>
        <v>0</v>
      </c>
      <c r="CB81" s="99">
        <f>IF(AH81&lt;&gt;0,1,0)</f>
        <v>0</v>
      </c>
      <c r="CD81" s="99">
        <f>IF(AJ81&lt;&gt;0,1,0)</f>
        <v>0</v>
      </c>
      <c r="CF81" s="99">
        <f>IF(AL81&lt;&gt;0,1,0)</f>
        <v>0</v>
      </c>
      <c r="CH81" s="99">
        <f>IF(AN81&lt;&gt;0,1,0)</f>
        <v>0</v>
      </c>
      <c r="CJ81" s="99">
        <f>IF(AP81&lt;&gt;0,1,0)</f>
        <v>0</v>
      </c>
      <c r="CL81" s="99">
        <f>IF(AR81&lt;&gt;0,1,0)</f>
        <v>0</v>
      </c>
      <c r="CN81" s="99">
        <f>IF(AT81&lt;&gt;0,1,0)</f>
        <v>0</v>
      </c>
      <c r="CP81" s="99">
        <f>IF(AV81&lt;&gt;0,1,0)</f>
        <v>0</v>
      </c>
      <c r="CR81" s="99">
        <f>IF(AX81&lt;&gt;0,1,0)</f>
        <v>0</v>
      </c>
      <c r="CT81" s="99">
        <f>IF(AZ81&lt;&gt;0,1,0)</f>
        <v>0</v>
      </c>
      <c r="CV81" s="99">
        <f>IF(BB81&lt;&gt;0,1,0)</f>
        <v>0</v>
      </c>
      <c r="CX81" s="99">
        <f>IF(BD81&lt;&gt;0,1,0)</f>
        <v>0</v>
      </c>
    </row>
    <row r="82" spans="2:102" ht="24.75" customHeight="1">
      <c r="B82" s="329" t="s">
        <v>311</v>
      </c>
      <c r="C82" s="330"/>
      <c r="D82" s="332">
        <f>IF('6 Obecność na treningu'!B61="","",'6 Obecność na treningu'!B61)</f>
      </c>
      <c r="E82" s="332">
        <f>IF('6 Obecność na treningu'!C61="","",'6 Obecność na treningu'!C61)</f>
      </c>
      <c r="F82" s="333">
        <f>IF('6 Obecność na treningu'!D61="","",'6 Obecność na treningu'!D61)</f>
      </c>
      <c r="G82" s="334">
        <f>IF(SUM(BF82:CX82)=0,"",SUM(BF82:CX82))</f>
      </c>
      <c r="H82" s="293" t="s">
        <v>257</v>
      </c>
      <c r="I82" s="293"/>
      <c r="L82" s="99">
        <f>COUNTIF('6 Obecność na treningu'!G61:H61,("=T"))+COUNTIF('6 Obecność na treningu'!G61:H61,("=C"))+COUNTIF('6 Obecność na treningu'!G61:H61,("=K"))</f>
        <v>0</v>
      </c>
      <c r="N82" s="99">
        <f>COUNTIF('6 Obecność na treningu'!I61:J61,("=T"))+COUNTIF('6 Obecność na treningu'!I61:J61,("=C"))+COUNTIF('6 Obecność na treningu'!I61:J61,("=K"))</f>
        <v>0</v>
      </c>
      <c r="P82" s="99">
        <f>COUNTIF('6 Obecność na treningu'!K61:L61,("=T"))+COUNTIF('6 Obecność na treningu'!K61:L61,("=C"))+COUNTIF('6 Obecność na treningu'!K61:L61,("=K"))</f>
        <v>0</v>
      </c>
      <c r="R82" s="99">
        <f>COUNTIF('6 Obecność na treningu'!M61:N61,("=T"))+COUNTIF('6 Obecność na treningu'!M61:N61,("=C"))+COUNTIF('6 Obecność na treningu'!M61:N61,("=K"))</f>
        <v>0</v>
      </c>
      <c r="T82" s="99">
        <f>COUNTIF('6 Obecność na treningu'!O61:P61,("=T"))+COUNTIF('6 Obecność na treningu'!O61:P61,("=C"))+COUNTIF('6 Obecność na treningu'!O61:P61,("=K"))</f>
        <v>0</v>
      </c>
      <c r="V82" s="99">
        <f>COUNTIF('6 Obecność na treningu'!Q61:R61,("=T"))+COUNTIF('6 Obecność na treningu'!Q61:R61,("=C"))+COUNTIF('6 Obecność na treningu'!Q61:R61,("=K"))</f>
        <v>0</v>
      </c>
      <c r="X82" s="99">
        <f>COUNTIF('6 Obecność na treningu'!S61:T61,("=T"))+COUNTIF('6 Obecność na treningu'!S61:T61,("=C"))+COUNTIF('6 Obecność na treningu'!S61:T61,("=K"))</f>
        <v>0</v>
      </c>
      <c r="Z82" s="99">
        <f>COUNTIF('6 Obecność na treningu'!U61:V61,("=T"))+COUNTIF('6 Obecność na treningu'!U61:V61,("=C"))+COUNTIF('6 Obecność na treningu'!U61:V61,("=K"))</f>
        <v>0</v>
      </c>
      <c r="AB82" s="99">
        <f>COUNTIF('6 Obecność na treningu'!W61:X61,("=T"))+COUNTIF('6 Obecność na treningu'!W61:X61,("=C"))+COUNTIF('6 Obecność na treningu'!W61:X61,("=K"))</f>
        <v>0</v>
      </c>
      <c r="AD82" s="99">
        <f>COUNTIF('6 Obecność na treningu'!Y61:Z61,("=T"))+COUNTIF('6 Obecność na treningu'!Y61:Z61,("=C"))+COUNTIF('6 Obecność na treningu'!Y61:Z61,("=K"))</f>
        <v>0</v>
      </c>
      <c r="AF82" s="99">
        <f>COUNTIF('6 Obecność na treningu'!AA61:AB61,("=T"))+COUNTIF('6 Obecność na treningu'!AA61:AB61,("=C"))+COUNTIF('6 Obecność na treningu'!AA61:AB61,("=K"))</f>
        <v>0</v>
      </c>
      <c r="AH82" s="99">
        <f>COUNTIF('6 Obecność na treningu'!AC61:AD61,("=T"))+COUNTIF('6 Obecność na treningu'!AC61:AD61,("=C"))+COUNTIF('6 Obecność na treningu'!AC61:AD61,("=K"))</f>
        <v>0</v>
      </c>
      <c r="AJ82" s="99">
        <f>COUNTIF('6 Obecność na treningu'!AE61:AF61,("=T"))+COUNTIF('6 Obecność na treningu'!AE61:AF61,("=C"))+COUNTIF('6 Obecność na treningu'!AE61:AF61,("=K"))</f>
        <v>0</v>
      </c>
      <c r="AL82" s="99">
        <f>COUNTIF('6 Obecność na treningu'!AG61:AH61,("=T"))+COUNTIF('6 Obecność na treningu'!AG61:AH61,("=C"))+COUNTIF('6 Obecność na treningu'!AG61:AH61,("=K"))</f>
        <v>0</v>
      </c>
      <c r="AN82" s="99">
        <f>COUNTIF('6 Obecność na treningu'!AI61:AJ61,("=T"))+COUNTIF('6 Obecność na treningu'!AI61:AJ61,("=C"))+COUNTIF('6 Obecność na treningu'!AI61:AJ61,("=K"))</f>
        <v>0</v>
      </c>
      <c r="AP82" s="99">
        <f>COUNTIF('6 Obecność na treningu'!AK61:AL61,("=T"))+COUNTIF('6 Obecność na treningu'!AK61:AL61,("=C"))+COUNTIF('6 Obecność na treningu'!AK61:AL61,("=K"))</f>
        <v>0</v>
      </c>
      <c r="AR82" s="99">
        <f>COUNTIF('6 Obecność na treningu'!AM61:AN61,("=T"))+COUNTIF('6 Obecność na treningu'!AM61:AN61,("=C"))+COUNTIF('6 Obecność na treningu'!AM61:AN61,("=K"))</f>
        <v>0</v>
      </c>
      <c r="AT82" s="99">
        <f>COUNTIF('6 Obecność na treningu'!AO61:AP61,("=T"))+COUNTIF('6 Obecność na treningu'!AO61:AP61,("=C"))+COUNTIF('6 Obecność na treningu'!AO61:AP61,("=K"))</f>
        <v>0</v>
      </c>
      <c r="AV82" s="99">
        <f>COUNTIF('6 Obecność na treningu'!AQ61:AR61,("=T"))+COUNTIF('6 Obecność na treningu'!AQ61:AR61,("=C"))+COUNTIF('6 Obecność na treningu'!AQ61:AR61,("=K"))</f>
        <v>0</v>
      </c>
      <c r="AX82" s="99">
        <f>COUNTIF('6 Obecność na treningu'!AS61:AT61,("=T"))+COUNTIF('6 Obecność na treningu'!AS61:AT61,("=C"))+COUNTIF('6 Obecność na treningu'!AS61:AT61,("=K"))</f>
        <v>0</v>
      </c>
      <c r="AZ82" s="99">
        <f>COUNTIF('6 Obecność na treningu'!AU61:AV61,("=T"))+COUNTIF('6 Obecność na treningu'!AU61:AV61,("=C"))+COUNTIF('6 Obecność na treningu'!AU61:AV61,("=K"))</f>
        <v>0</v>
      </c>
      <c r="BB82" s="99">
        <f>COUNTIF('6 Obecność na treningu'!AW61:AX61,("=T"))+COUNTIF('6 Obecność na treningu'!AW61:AX61,("=C"))+COUNTIF('6 Obecność na treningu'!AW61:AX61,("=K"))</f>
        <v>0</v>
      </c>
      <c r="BD82" s="322">
        <f>COUNTIF('6 Obecność na treningu'!AY61:AZ61,("=T"))+COUNTIF('6 Obecność na treningu'!AY61:AZ61,("=C"))+COUNTIF('6 Obecność na treningu'!AY61:AZ61,("=K"))</f>
        <v>0</v>
      </c>
      <c r="BF82" s="99">
        <f>IF(L82&lt;&gt;0,1,0)</f>
        <v>0</v>
      </c>
      <c r="BH82" s="99">
        <f>IF(N82&lt;&gt;0,1,0)</f>
        <v>0</v>
      </c>
      <c r="BJ82" s="99">
        <f>IF(P82&lt;&gt;0,1,0)</f>
        <v>0</v>
      </c>
      <c r="BL82" s="99">
        <f>IF(R82&lt;&gt;0,1,0)</f>
        <v>0</v>
      </c>
      <c r="BN82" s="99">
        <f>IF(T82&lt;&gt;0,1,0)</f>
        <v>0</v>
      </c>
      <c r="BP82" s="99">
        <f>IF(V82&lt;&gt;0,1,0)</f>
        <v>0</v>
      </c>
      <c r="BR82" s="99">
        <f>IF(X82&lt;&gt;0,1,0)</f>
        <v>0</v>
      </c>
      <c r="BT82" s="99">
        <f>IF(Z82&lt;&gt;0,1,0)</f>
        <v>0</v>
      </c>
      <c r="BV82" s="99">
        <f>IF(AB82&lt;&gt;0,1,0)</f>
        <v>0</v>
      </c>
      <c r="BX82" s="99">
        <f>IF(AD82&lt;&gt;0,1,0)</f>
        <v>0</v>
      </c>
      <c r="BZ82" s="99">
        <f>IF(AF82&lt;&gt;0,1,0)</f>
        <v>0</v>
      </c>
      <c r="CB82" s="99">
        <f>IF(AH82&lt;&gt;0,1,0)</f>
        <v>0</v>
      </c>
      <c r="CD82" s="99">
        <f>IF(AJ82&lt;&gt;0,1,0)</f>
        <v>0</v>
      </c>
      <c r="CF82" s="99">
        <f>IF(AL82&lt;&gt;0,1,0)</f>
        <v>0</v>
      </c>
      <c r="CH82" s="99">
        <f>IF(AN82&lt;&gt;0,1,0)</f>
        <v>0</v>
      </c>
      <c r="CJ82" s="99">
        <f>IF(AP82&lt;&gt;0,1,0)</f>
        <v>0</v>
      </c>
      <c r="CL82" s="99">
        <f>IF(AR82&lt;&gt;0,1,0)</f>
        <v>0</v>
      </c>
      <c r="CN82" s="99">
        <f>IF(AT82&lt;&gt;0,1,0)</f>
        <v>0</v>
      </c>
      <c r="CP82" s="99">
        <f>IF(AV82&lt;&gt;0,1,0)</f>
        <v>0</v>
      </c>
      <c r="CR82" s="99">
        <f>IF(AX82&lt;&gt;0,1,0)</f>
        <v>0</v>
      </c>
      <c r="CT82" s="99">
        <f>IF(AZ82&lt;&gt;0,1,0)</f>
        <v>0</v>
      </c>
      <c r="CV82" s="99">
        <f>IF(BB82&lt;&gt;0,1,0)</f>
        <v>0</v>
      </c>
      <c r="CX82" s="99">
        <f>IF(BD82&lt;&gt;0,1,0)</f>
        <v>0</v>
      </c>
    </row>
    <row r="83" spans="2:102" ht="24.75" customHeight="1">
      <c r="B83" s="329" t="s">
        <v>312</v>
      </c>
      <c r="C83" s="330"/>
      <c r="D83" s="332">
        <f>IF('6 Obecność na treningu'!B62="","",'6 Obecność na treningu'!B62)</f>
      </c>
      <c r="E83" s="332">
        <f>IF('6 Obecność na treningu'!C62="","",'6 Obecność na treningu'!C62)</f>
      </c>
      <c r="F83" s="333">
        <f>IF('6 Obecność na treningu'!D62="","",'6 Obecność na treningu'!D62)</f>
      </c>
      <c r="G83" s="334">
        <f>IF(SUM(BF83:CX83)=0,"",SUM(BF83:CX83))</f>
      </c>
      <c r="H83" s="293" t="s">
        <v>257</v>
      </c>
      <c r="I83" s="293"/>
      <c r="L83" s="99">
        <f>COUNTIF('6 Obecność na treningu'!G62:H62,("=T"))+COUNTIF('6 Obecność na treningu'!G62:H62,("=C"))+COUNTIF('6 Obecność na treningu'!G62:H62,("=K"))</f>
        <v>0</v>
      </c>
      <c r="N83" s="99">
        <f>COUNTIF('6 Obecność na treningu'!I62:J62,("=T"))+COUNTIF('6 Obecność na treningu'!I62:J62,("=C"))+COUNTIF('6 Obecność na treningu'!I62:J62,("=K"))</f>
        <v>0</v>
      </c>
      <c r="P83" s="99">
        <f>COUNTIF('6 Obecność na treningu'!K62:L62,("=T"))+COUNTIF('6 Obecność na treningu'!K62:L62,("=C"))+COUNTIF('6 Obecność na treningu'!K62:L62,("=K"))</f>
        <v>0</v>
      </c>
      <c r="R83" s="99">
        <f>COUNTIF('6 Obecność na treningu'!M62:N62,("=T"))+COUNTIF('6 Obecność na treningu'!M62:N62,("=C"))+COUNTIF('6 Obecność na treningu'!M62:N62,("=K"))</f>
        <v>0</v>
      </c>
      <c r="T83" s="99">
        <f>COUNTIF('6 Obecność na treningu'!O62:P62,("=T"))+COUNTIF('6 Obecność na treningu'!O62:P62,("=C"))+COUNTIF('6 Obecność na treningu'!O62:P62,("=K"))</f>
        <v>0</v>
      </c>
      <c r="V83" s="99">
        <f>COUNTIF('6 Obecność na treningu'!Q62:R62,("=T"))+COUNTIF('6 Obecność na treningu'!Q62:R62,("=C"))+COUNTIF('6 Obecność na treningu'!Q62:R62,("=K"))</f>
        <v>0</v>
      </c>
      <c r="X83" s="99">
        <f>COUNTIF('6 Obecność na treningu'!S62:T62,("=T"))+COUNTIF('6 Obecność na treningu'!S62:T62,("=C"))+COUNTIF('6 Obecność na treningu'!S62:T62,("=K"))</f>
        <v>0</v>
      </c>
      <c r="Z83" s="99">
        <f>COUNTIF('6 Obecność na treningu'!U62:V62,("=T"))+COUNTIF('6 Obecność na treningu'!U62:V62,("=C"))+COUNTIF('6 Obecność na treningu'!U62:V62,("=K"))</f>
        <v>0</v>
      </c>
      <c r="AB83" s="99">
        <f>COUNTIF('6 Obecność na treningu'!W62:X62,("=T"))+COUNTIF('6 Obecność na treningu'!W62:X62,("=C"))+COUNTIF('6 Obecność na treningu'!W62:X62,("=K"))</f>
        <v>0</v>
      </c>
      <c r="AD83" s="99">
        <f>COUNTIF('6 Obecność na treningu'!Y62:Z62,("=T"))+COUNTIF('6 Obecność na treningu'!Y62:Z62,("=C"))+COUNTIF('6 Obecność na treningu'!Y62:Z62,("=K"))</f>
        <v>0</v>
      </c>
      <c r="AF83" s="99">
        <f>COUNTIF('6 Obecność na treningu'!AA62:AB62,("=T"))+COUNTIF('6 Obecność na treningu'!AA62:AB62,("=C"))+COUNTIF('6 Obecność na treningu'!AA62:AB62,("=K"))</f>
        <v>0</v>
      </c>
      <c r="AH83" s="99">
        <f>COUNTIF('6 Obecność na treningu'!AC62:AD62,("=T"))+COUNTIF('6 Obecność na treningu'!AC62:AD62,("=C"))+COUNTIF('6 Obecność na treningu'!AC62:AD62,("=K"))</f>
        <v>0</v>
      </c>
      <c r="AJ83" s="99">
        <f>COUNTIF('6 Obecność na treningu'!AE62:AF62,("=T"))+COUNTIF('6 Obecność na treningu'!AE62:AF62,("=C"))+COUNTIF('6 Obecność na treningu'!AE62:AF62,("=K"))</f>
        <v>0</v>
      </c>
      <c r="AL83" s="99">
        <f>COUNTIF('6 Obecność na treningu'!AG62:AH62,("=T"))+COUNTIF('6 Obecność na treningu'!AG62:AH62,("=C"))+COUNTIF('6 Obecność na treningu'!AG62:AH62,("=K"))</f>
        <v>0</v>
      </c>
      <c r="AN83" s="99">
        <f>COUNTIF('6 Obecność na treningu'!AI62:AJ62,("=T"))+COUNTIF('6 Obecność na treningu'!AI62:AJ62,("=C"))+COUNTIF('6 Obecność na treningu'!AI62:AJ62,("=K"))</f>
        <v>0</v>
      </c>
      <c r="AP83" s="99">
        <f>COUNTIF('6 Obecność na treningu'!AK62:AL62,("=T"))+COUNTIF('6 Obecność na treningu'!AK62:AL62,("=C"))+COUNTIF('6 Obecność na treningu'!AK62:AL62,("=K"))</f>
        <v>0</v>
      </c>
      <c r="AR83" s="99">
        <f>COUNTIF('6 Obecność na treningu'!AM62:AN62,("=T"))+COUNTIF('6 Obecność na treningu'!AM62:AN62,("=C"))+COUNTIF('6 Obecność na treningu'!AM62:AN62,("=K"))</f>
        <v>0</v>
      </c>
      <c r="AT83" s="99">
        <f>COUNTIF('6 Obecność na treningu'!AO62:AP62,("=T"))+COUNTIF('6 Obecność na treningu'!AO62:AP62,("=C"))+COUNTIF('6 Obecność na treningu'!AO62:AP62,("=K"))</f>
        <v>0</v>
      </c>
      <c r="AV83" s="99">
        <f>COUNTIF('6 Obecność na treningu'!AQ62:AR62,("=T"))+COUNTIF('6 Obecność na treningu'!AQ62:AR62,("=C"))+COUNTIF('6 Obecność na treningu'!AQ62:AR62,("=K"))</f>
        <v>0</v>
      </c>
      <c r="AX83" s="99">
        <f>COUNTIF('6 Obecność na treningu'!AS62:AT62,("=T"))+COUNTIF('6 Obecność na treningu'!AS62:AT62,("=C"))+COUNTIF('6 Obecność na treningu'!AS62:AT62,("=K"))</f>
        <v>0</v>
      </c>
      <c r="AZ83" s="99">
        <f>COUNTIF('6 Obecność na treningu'!AU62:AV62,("=T"))+COUNTIF('6 Obecność na treningu'!AU62:AV62,("=C"))+COUNTIF('6 Obecność na treningu'!AU62:AV62,("=K"))</f>
        <v>0</v>
      </c>
      <c r="BB83" s="99">
        <f>COUNTIF('6 Obecność na treningu'!AW62:AX62,("=T"))+COUNTIF('6 Obecność na treningu'!AW62:AX62,("=C"))+COUNTIF('6 Obecność na treningu'!AW62:AX62,("=K"))</f>
        <v>0</v>
      </c>
      <c r="BD83" s="322">
        <f>COUNTIF('6 Obecność na treningu'!AY62:AZ62,("=T"))+COUNTIF('6 Obecność na treningu'!AY62:AZ62,("=C"))+COUNTIF('6 Obecność na treningu'!AY62:AZ62,("=K"))</f>
        <v>0</v>
      </c>
      <c r="BF83" s="99">
        <f>IF(L83&lt;&gt;0,1,0)</f>
        <v>0</v>
      </c>
      <c r="BH83" s="99">
        <f>IF(N83&lt;&gt;0,1,0)</f>
        <v>0</v>
      </c>
      <c r="BJ83" s="99">
        <f>IF(P83&lt;&gt;0,1,0)</f>
        <v>0</v>
      </c>
      <c r="BL83" s="99">
        <f>IF(R83&lt;&gt;0,1,0)</f>
        <v>0</v>
      </c>
      <c r="BN83" s="99">
        <f>IF(T83&lt;&gt;0,1,0)</f>
        <v>0</v>
      </c>
      <c r="BP83" s="99">
        <f>IF(V83&lt;&gt;0,1,0)</f>
        <v>0</v>
      </c>
      <c r="BR83" s="99">
        <f>IF(X83&lt;&gt;0,1,0)</f>
        <v>0</v>
      </c>
      <c r="BT83" s="99">
        <f>IF(Z83&lt;&gt;0,1,0)</f>
        <v>0</v>
      </c>
      <c r="BV83" s="99">
        <f>IF(AB83&lt;&gt;0,1,0)</f>
        <v>0</v>
      </c>
      <c r="BX83" s="99">
        <f>IF(AD83&lt;&gt;0,1,0)</f>
        <v>0</v>
      </c>
      <c r="BZ83" s="99">
        <f>IF(AF83&lt;&gt;0,1,0)</f>
        <v>0</v>
      </c>
      <c r="CB83" s="99">
        <f>IF(AH83&lt;&gt;0,1,0)</f>
        <v>0</v>
      </c>
      <c r="CD83" s="99">
        <f>IF(AJ83&lt;&gt;0,1,0)</f>
        <v>0</v>
      </c>
      <c r="CF83" s="99">
        <f>IF(AL83&lt;&gt;0,1,0)</f>
        <v>0</v>
      </c>
      <c r="CH83" s="99">
        <f>IF(AN83&lt;&gt;0,1,0)</f>
        <v>0</v>
      </c>
      <c r="CJ83" s="99">
        <f>IF(AP83&lt;&gt;0,1,0)</f>
        <v>0</v>
      </c>
      <c r="CL83" s="99">
        <f>IF(AR83&lt;&gt;0,1,0)</f>
        <v>0</v>
      </c>
      <c r="CN83" s="99">
        <f>IF(AT83&lt;&gt;0,1,0)</f>
        <v>0</v>
      </c>
      <c r="CP83" s="99">
        <f>IF(AV83&lt;&gt;0,1,0)</f>
        <v>0</v>
      </c>
      <c r="CR83" s="99">
        <f>IF(AX83&lt;&gt;0,1,0)</f>
        <v>0</v>
      </c>
      <c r="CT83" s="99">
        <f>IF(AZ83&lt;&gt;0,1,0)</f>
        <v>0</v>
      </c>
      <c r="CV83" s="99">
        <f>IF(BB83&lt;&gt;0,1,0)</f>
        <v>0</v>
      </c>
      <c r="CX83" s="99">
        <f>IF(BD83&lt;&gt;0,1,0)</f>
        <v>0</v>
      </c>
    </row>
    <row r="84" spans="2:102" ht="24.75" customHeight="1">
      <c r="B84" s="329" t="s">
        <v>313</v>
      </c>
      <c r="C84" s="330"/>
      <c r="D84" s="332">
        <f>IF('6 Obecność na treningu'!B63="","",'6 Obecność na treningu'!B63)</f>
      </c>
      <c r="E84" s="332">
        <f>IF('6 Obecność na treningu'!C63="","",'6 Obecność na treningu'!C63)</f>
      </c>
      <c r="F84" s="333">
        <f>IF('6 Obecność na treningu'!D63="","",'6 Obecność na treningu'!D63)</f>
      </c>
      <c r="G84" s="334">
        <f>IF(SUM(BF84:CX84)=0,"",SUM(BF84:CX84))</f>
      </c>
      <c r="H84" s="293" t="s">
        <v>257</v>
      </c>
      <c r="I84" s="293"/>
      <c r="L84" s="99">
        <f>COUNTIF('6 Obecność na treningu'!G63:H63,("=T"))+COUNTIF('6 Obecność na treningu'!G63:H63,("=C"))+COUNTIF('6 Obecność na treningu'!G63:H63,("=K"))</f>
        <v>0</v>
      </c>
      <c r="N84" s="99">
        <f>COUNTIF('6 Obecność na treningu'!I63:J63,("=T"))+COUNTIF('6 Obecność na treningu'!I63:J63,("=C"))+COUNTIF('6 Obecność na treningu'!I63:J63,("=K"))</f>
        <v>0</v>
      </c>
      <c r="P84" s="99">
        <f>COUNTIF('6 Obecność na treningu'!K63:L63,("=T"))+COUNTIF('6 Obecność na treningu'!K63:L63,("=C"))+COUNTIF('6 Obecność na treningu'!K63:L63,("=K"))</f>
        <v>0</v>
      </c>
      <c r="R84" s="99">
        <f>COUNTIF('6 Obecność na treningu'!M63:N63,("=T"))+COUNTIF('6 Obecność na treningu'!M63:N63,("=C"))+COUNTIF('6 Obecność na treningu'!M63:N63,("=K"))</f>
        <v>0</v>
      </c>
      <c r="T84" s="99">
        <f>COUNTIF('6 Obecność na treningu'!O63:P63,("=T"))+COUNTIF('6 Obecność na treningu'!O63:P63,("=C"))+COUNTIF('6 Obecność na treningu'!O63:P63,("=K"))</f>
        <v>0</v>
      </c>
      <c r="V84" s="99">
        <f>COUNTIF('6 Obecność na treningu'!Q63:R63,("=T"))+COUNTIF('6 Obecność na treningu'!Q63:R63,("=C"))+COUNTIF('6 Obecność na treningu'!Q63:R63,("=K"))</f>
        <v>0</v>
      </c>
      <c r="X84" s="99">
        <f>COUNTIF('6 Obecność na treningu'!S63:T63,("=T"))+COUNTIF('6 Obecność na treningu'!S63:T63,("=C"))+COUNTIF('6 Obecność na treningu'!S63:T63,("=K"))</f>
        <v>0</v>
      </c>
      <c r="Z84" s="99">
        <f>COUNTIF('6 Obecność na treningu'!U63:V63,("=T"))+COUNTIF('6 Obecność na treningu'!U63:V63,("=C"))+COUNTIF('6 Obecność na treningu'!U63:V63,("=K"))</f>
        <v>0</v>
      </c>
      <c r="AB84" s="99">
        <f>COUNTIF('6 Obecność na treningu'!W63:X63,("=T"))+COUNTIF('6 Obecność na treningu'!W63:X63,("=C"))+COUNTIF('6 Obecność na treningu'!W63:X63,("=K"))</f>
        <v>0</v>
      </c>
      <c r="AD84" s="99">
        <f>COUNTIF('6 Obecność na treningu'!Y63:Z63,("=T"))+COUNTIF('6 Obecność na treningu'!Y63:Z63,("=C"))+COUNTIF('6 Obecność na treningu'!Y63:Z63,("=K"))</f>
        <v>0</v>
      </c>
      <c r="AF84" s="99">
        <f>COUNTIF('6 Obecność na treningu'!AA63:AB63,("=T"))+COUNTIF('6 Obecność na treningu'!AA63:AB63,("=C"))+COUNTIF('6 Obecność na treningu'!AA63:AB63,("=K"))</f>
        <v>0</v>
      </c>
      <c r="AH84" s="99">
        <f>COUNTIF('6 Obecność na treningu'!AC63:AD63,("=T"))+COUNTIF('6 Obecność na treningu'!AC63:AD63,("=C"))+COUNTIF('6 Obecność na treningu'!AC63:AD63,("=K"))</f>
        <v>0</v>
      </c>
      <c r="AJ84" s="99">
        <f>COUNTIF('6 Obecność na treningu'!AE63:AF63,("=T"))+COUNTIF('6 Obecność na treningu'!AE63:AF63,("=C"))+COUNTIF('6 Obecność na treningu'!AE63:AF63,("=K"))</f>
        <v>0</v>
      </c>
      <c r="AL84" s="99">
        <f>COUNTIF('6 Obecność na treningu'!AG63:AH63,("=T"))+COUNTIF('6 Obecność na treningu'!AG63:AH63,("=C"))+COUNTIF('6 Obecność na treningu'!AG63:AH63,("=K"))</f>
        <v>0</v>
      </c>
      <c r="AN84" s="99">
        <f>COUNTIF('6 Obecność na treningu'!AI63:AJ63,("=T"))+COUNTIF('6 Obecność na treningu'!AI63:AJ63,("=C"))+COUNTIF('6 Obecność na treningu'!AI63:AJ63,("=K"))</f>
        <v>0</v>
      </c>
      <c r="AP84" s="99">
        <f>COUNTIF('6 Obecność na treningu'!AK63:AL63,("=T"))+COUNTIF('6 Obecność na treningu'!AK63:AL63,("=C"))+COUNTIF('6 Obecność na treningu'!AK63:AL63,("=K"))</f>
        <v>0</v>
      </c>
      <c r="AR84" s="99">
        <f>COUNTIF('6 Obecność na treningu'!AM63:AN63,("=T"))+COUNTIF('6 Obecność na treningu'!AM63:AN63,("=C"))+COUNTIF('6 Obecność na treningu'!AM63:AN63,("=K"))</f>
        <v>0</v>
      </c>
      <c r="AT84" s="99">
        <f>COUNTIF('6 Obecność na treningu'!AO63:AP63,("=T"))+COUNTIF('6 Obecność na treningu'!AO63:AP63,("=C"))+COUNTIF('6 Obecność na treningu'!AO63:AP63,("=K"))</f>
        <v>0</v>
      </c>
      <c r="AV84" s="99">
        <f>COUNTIF('6 Obecność na treningu'!AQ63:AR63,("=T"))+COUNTIF('6 Obecność na treningu'!AQ63:AR63,("=C"))+COUNTIF('6 Obecność na treningu'!AQ63:AR63,("=K"))</f>
        <v>0</v>
      </c>
      <c r="AX84" s="99">
        <f>COUNTIF('6 Obecność na treningu'!AS63:AT63,("=T"))+COUNTIF('6 Obecność na treningu'!AS63:AT63,("=C"))+COUNTIF('6 Obecność na treningu'!AS63:AT63,("=K"))</f>
        <v>0</v>
      </c>
      <c r="AZ84" s="99">
        <f>COUNTIF('6 Obecność na treningu'!AU63:AV63,("=T"))+COUNTIF('6 Obecność na treningu'!AU63:AV63,("=C"))+COUNTIF('6 Obecność na treningu'!AU63:AV63,("=K"))</f>
        <v>0</v>
      </c>
      <c r="BB84" s="99">
        <f>COUNTIF('6 Obecność na treningu'!AW63:AX63,("=T"))+COUNTIF('6 Obecność na treningu'!AW63:AX63,("=C"))+COUNTIF('6 Obecność na treningu'!AW63:AX63,("=K"))</f>
        <v>0</v>
      </c>
      <c r="BD84" s="322">
        <f>COUNTIF('6 Obecność na treningu'!AY63:AZ63,("=T"))+COUNTIF('6 Obecność na treningu'!AY63:AZ63,("=C"))+COUNTIF('6 Obecność na treningu'!AY63:AZ63,("=K"))</f>
        <v>0</v>
      </c>
      <c r="BF84" s="99">
        <f>IF(L84&lt;&gt;0,1,0)</f>
        <v>0</v>
      </c>
      <c r="BH84" s="99">
        <f>IF(N84&lt;&gt;0,1,0)</f>
        <v>0</v>
      </c>
      <c r="BJ84" s="99">
        <f>IF(P84&lt;&gt;0,1,0)</f>
        <v>0</v>
      </c>
      <c r="BL84" s="99">
        <f>IF(R84&lt;&gt;0,1,0)</f>
        <v>0</v>
      </c>
      <c r="BN84" s="99">
        <f>IF(T84&lt;&gt;0,1,0)</f>
        <v>0</v>
      </c>
      <c r="BP84" s="99">
        <f>IF(V84&lt;&gt;0,1,0)</f>
        <v>0</v>
      </c>
      <c r="BR84" s="99">
        <f>IF(X84&lt;&gt;0,1,0)</f>
        <v>0</v>
      </c>
      <c r="BT84" s="99">
        <f>IF(Z84&lt;&gt;0,1,0)</f>
        <v>0</v>
      </c>
      <c r="BV84" s="99">
        <f>IF(AB84&lt;&gt;0,1,0)</f>
        <v>0</v>
      </c>
      <c r="BX84" s="99">
        <f>IF(AD84&lt;&gt;0,1,0)</f>
        <v>0</v>
      </c>
      <c r="BZ84" s="99">
        <f>IF(AF84&lt;&gt;0,1,0)</f>
        <v>0</v>
      </c>
      <c r="CB84" s="99">
        <f>IF(AH84&lt;&gt;0,1,0)</f>
        <v>0</v>
      </c>
      <c r="CD84" s="99">
        <f>IF(AJ84&lt;&gt;0,1,0)</f>
        <v>0</v>
      </c>
      <c r="CF84" s="99">
        <f>IF(AL84&lt;&gt;0,1,0)</f>
        <v>0</v>
      </c>
      <c r="CH84" s="99">
        <f>IF(AN84&lt;&gt;0,1,0)</f>
        <v>0</v>
      </c>
      <c r="CJ84" s="99">
        <f>IF(AP84&lt;&gt;0,1,0)</f>
        <v>0</v>
      </c>
      <c r="CL84" s="99">
        <f>IF(AR84&lt;&gt;0,1,0)</f>
        <v>0</v>
      </c>
      <c r="CN84" s="99">
        <f>IF(AT84&lt;&gt;0,1,0)</f>
        <v>0</v>
      </c>
      <c r="CP84" s="99">
        <f>IF(AV84&lt;&gt;0,1,0)</f>
        <v>0</v>
      </c>
      <c r="CR84" s="99">
        <f>IF(AX84&lt;&gt;0,1,0)</f>
        <v>0</v>
      </c>
      <c r="CT84" s="99">
        <f>IF(AZ84&lt;&gt;0,1,0)</f>
        <v>0</v>
      </c>
      <c r="CV84" s="99">
        <f>IF(BB84&lt;&gt;0,1,0)</f>
        <v>0</v>
      </c>
      <c r="CX84" s="99">
        <f>IF(BD84&lt;&gt;0,1,0)</f>
        <v>0</v>
      </c>
    </row>
    <row r="85" spans="2:102" ht="24.75" customHeight="1">
      <c r="B85" s="329" t="s">
        <v>314</v>
      </c>
      <c r="C85" s="330"/>
      <c r="D85" s="332">
        <f>IF('6 Obecność na treningu'!B64="","",'6 Obecność na treningu'!B64)</f>
      </c>
      <c r="E85" s="332">
        <f>IF('6 Obecność na treningu'!C64="","",'6 Obecność na treningu'!C64)</f>
      </c>
      <c r="F85" s="333">
        <f>IF('6 Obecność na treningu'!D64="","",'6 Obecność na treningu'!D64)</f>
      </c>
      <c r="G85" s="334">
        <f>IF(SUM(BF85:CX85)=0,"",SUM(BF85:CX85))</f>
      </c>
      <c r="H85" s="293" t="s">
        <v>257</v>
      </c>
      <c r="I85" s="293"/>
      <c r="L85" s="99">
        <f>COUNTIF('6 Obecność na treningu'!G64:H64,("=T"))+COUNTIF('6 Obecność na treningu'!G64:H64,("=C"))+COUNTIF('6 Obecność na treningu'!G64:H64,("=K"))</f>
        <v>0</v>
      </c>
      <c r="N85" s="99">
        <f>COUNTIF('6 Obecność na treningu'!I64:J64,("=T"))+COUNTIF('6 Obecność na treningu'!I64:J64,("=C"))+COUNTIF('6 Obecność na treningu'!I64:J64,("=K"))</f>
        <v>0</v>
      </c>
      <c r="P85" s="99">
        <f>COUNTIF('6 Obecność na treningu'!K64:L64,("=T"))+COUNTIF('6 Obecność na treningu'!K64:L64,("=C"))+COUNTIF('6 Obecność na treningu'!K64:L64,("=K"))</f>
        <v>0</v>
      </c>
      <c r="R85" s="99">
        <f>COUNTIF('6 Obecność na treningu'!M64:N64,("=T"))+COUNTIF('6 Obecność na treningu'!M64:N64,("=C"))+COUNTIF('6 Obecność na treningu'!M64:N64,("=K"))</f>
        <v>0</v>
      </c>
      <c r="T85" s="99">
        <f>COUNTIF('6 Obecność na treningu'!O64:P64,("=T"))+COUNTIF('6 Obecność na treningu'!O64:P64,("=C"))+COUNTIF('6 Obecność na treningu'!O64:P64,("=K"))</f>
        <v>0</v>
      </c>
      <c r="V85" s="99">
        <f>COUNTIF('6 Obecność na treningu'!Q64:R64,("=T"))+COUNTIF('6 Obecność na treningu'!Q64:R64,("=C"))+COUNTIF('6 Obecność na treningu'!Q64:R64,("=K"))</f>
        <v>0</v>
      </c>
      <c r="X85" s="99">
        <f>COUNTIF('6 Obecność na treningu'!S64:T64,("=T"))+COUNTIF('6 Obecność na treningu'!S64:T64,("=C"))+COUNTIF('6 Obecność na treningu'!S64:T64,("=K"))</f>
        <v>0</v>
      </c>
      <c r="Z85" s="99">
        <f>COUNTIF('6 Obecność na treningu'!U64:V64,("=T"))+COUNTIF('6 Obecność na treningu'!U64:V64,("=C"))+COUNTIF('6 Obecność na treningu'!U64:V64,("=K"))</f>
        <v>0</v>
      </c>
      <c r="AB85" s="99">
        <f>COUNTIF('6 Obecność na treningu'!W64:X64,("=T"))+COUNTIF('6 Obecność na treningu'!W64:X64,("=C"))+COUNTIF('6 Obecność na treningu'!W64:X64,("=K"))</f>
        <v>0</v>
      </c>
      <c r="AD85" s="99">
        <f>COUNTIF('6 Obecność na treningu'!Y64:Z64,("=T"))+COUNTIF('6 Obecność na treningu'!Y64:Z64,("=C"))+COUNTIF('6 Obecność na treningu'!Y64:Z64,("=K"))</f>
        <v>0</v>
      </c>
      <c r="AF85" s="99">
        <f>COUNTIF('6 Obecność na treningu'!AA64:AB64,("=T"))+COUNTIF('6 Obecność na treningu'!AA64:AB64,("=C"))+COUNTIF('6 Obecność na treningu'!AA64:AB64,("=K"))</f>
        <v>0</v>
      </c>
      <c r="AH85" s="99">
        <f>COUNTIF('6 Obecność na treningu'!AC64:AD64,("=T"))+COUNTIF('6 Obecność na treningu'!AC64:AD64,("=C"))+COUNTIF('6 Obecność na treningu'!AC64:AD64,("=K"))</f>
        <v>0</v>
      </c>
      <c r="AJ85" s="99">
        <f>COUNTIF('6 Obecność na treningu'!AE64:AF64,("=T"))+COUNTIF('6 Obecność na treningu'!AE64:AF64,("=C"))+COUNTIF('6 Obecność na treningu'!AE64:AF64,("=K"))</f>
        <v>0</v>
      </c>
      <c r="AL85" s="99">
        <f>COUNTIF('6 Obecność na treningu'!AG64:AH64,("=T"))+COUNTIF('6 Obecność na treningu'!AG64:AH64,("=C"))+COUNTIF('6 Obecność na treningu'!AG64:AH64,("=K"))</f>
        <v>0</v>
      </c>
      <c r="AN85" s="99">
        <f>COUNTIF('6 Obecność na treningu'!AI64:AJ64,("=T"))+COUNTIF('6 Obecność na treningu'!AI64:AJ64,("=C"))+COUNTIF('6 Obecność na treningu'!AI64:AJ64,("=K"))</f>
        <v>0</v>
      </c>
      <c r="AP85" s="99">
        <f>COUNTIF('6 Obecność na treningu'!AK64:AL64,("=T"))+COUNTIF('6 Obecność na treningu'!AK64:AL64,("=C"))+COUNTIF('6 Obecność na treningu'!AK64:AL64,("=K"))</f>
        <v>0</v>
      </c>
      <c r="AR85" s="99">
        <f>COUNTIF('6 Obecność na treningu'!AM64:AN64,("=T"))+COUNTIF('6 Obecność na treningu'!AM64:AN64,("=C"))+COUNTIF('6 Obecność na treningu'!AM64:AN64,("=K"))</f>
        <v>0</v>
      </c>
      <c r="AT85" s="99">
        <f>COUNTIF('6 Obecność na treningu'!AO64:AP64,("=T"))+COUNTIF('6 Obecność na treningu'!AO64:AP64,("=C"))+COUNTIF('6 Obecność na treningu'!AO64:AP64,("=K"))</f>
        <v>0</v>
      </c>
      <c r="AV85" s="99">
        <f>COUNTIF('6 Obecność na treningu'!AQ64:AR64,("=T"))+COUNTIF('6 Obecność na treningu'!AQ64:AR64,("=C"))+COUNTIF('6 Obecność na treningu'!AQ64:AR64,("=K"))</f>
        <v>0</v>
      </c>
      <c r="AX85" s="99">
        <f>COUNTIF('6 Obecność na treningu'!AS64:AT64,("=T"))+COUNTIF('6 Obecność na treningu'!AS64:AT64,("=C"))+COUNTIF('6 Obecność na treningu'!AS64:AT64,("=K"))</f>
        <v>0</v>
      </c>
      <c r="AZ85" s="99">
        <f>COUNTIF('6 Obecność na treningu'!AU64:AV64,("=T"))+COUNTIF('6 Obecność na treningu'!AU64:AV64,("=C"))+COUNTIF('6 Obecność na treningu'!AU64:AV64,("=K"))</f>
        <v>0</v>
      </c>
      <c r="BB85" s="99">
        <f>COUNTIF('6 Obecność na treningu'!AW64:AX64,("=T"))+COUNTIF('6 Obecność na treningu'!AW64:AX64,("=C"))+COUNTIF('6 Obecność na treningu'!AW64:AX64,("=K"))</f>
        <v>0</v>
      </c>
      <c r="BD85" s="322">
        <f>COUNTIF('6 Obecność na treningu'!AY64:AZ64,("=T"))+COUNTIF('6 Obecność na treningu'!AY64:AZ64,("=C"))+COUNTIF('6 Obecność na treningu'!AY64:AZ64,("=K"))</f>
        <v>0</v>
      </c>
      <c r="BF85" s="99">
        <f>IF(L85&lt;&gt;0,1,0)</f>
        <v>0</v>
      </c>
      <c r="BH85" s="99">
        <f>IF(N85&lt;&gt;0,1,0)</f>
        <v>0</v>
      </c>
      <c r="BJ85" s="99">
        <f>IF(P85&lt;&gt;0,1,0)</f>
        <v>0</v>
      </c>
      <c r="BL85" s="99">
        <f>IF(R85&lt;&gt;0,1,0)</f>
        <v>0</v>
      </c>
      <c r="BN85" s="99">
        <f>IF(T85&lt;&gt;0,1,0)</f>
        <v>0</v>
      </c>
      <c r="BP85" s="99">
        <f>IF(V85&lt;&gt;0,1,0)</f>
        <v>0</v>
      </c>
      <c r="BR85" s="99">
        <f>IF(X85&lt;&gt;0,1,0)</f>
        <v>0</v>
      </c>
      <c r="BT85" s="99">
        <f>IF(Z85&lt;&gt;0,1,0)</f>
        <v>0</v>
      </c>
      <c r="BV85" s="99">
        <f>IF(AB85&lt;&gt;0,1,0)</f>
        <v>0</v>
      </c>
      <c r="BX85" s="99">
        <f>IF(AD85&lt;&gt;0,1,0)</f>
        <v>0</v>
      </c>
      <c r="BZ85" s="99">
        <f>IF(AF85&lt;&gt;0,1,0)</f>
        <v>0</v>
      </c>
      <c r="CB85" s="99">
        <f>IF(AH85&lt;&gt;0,1,0)</f>
        <v>0</v>
      </c>
      <c r="CD85" s="99">
        <f>IF(AJ85&lt;&gt;0,1,0)</f>
        <v>0</v>
      </c>
      <c r="CF85" s="99">
        <f>IF(AL85&lt;&gt;0,1,0)</f>
        <v>0</v>
      </c>
      <c r="CH85" s="99">
        <f>IF(AN85&lt;&gt;0,1,0)</f>
        <v>0</v>
      </c>
      <c r="CJ85" s="99">
        <f>IF(AP85&lt;&gt;0,1,0)</f>
        <v>0</v>
      </c>
      <c r="CL85" s="99">
        <f>IF(AR85&lt;&gt;0,1,0)</f>
        <v>0</v>
      </c>
      <c r="CN85" s="99">
        <f>IF(AT85&lt;&gt;0,1,0)</f>
        <v>0</v>
      </c>
      <c r="CP85" s="99">
        <f>IF(AV85&lt;&gt;0,1,0)</f>
        <v>0</v>
      </c>
      <c r="CR85" s="99">
        <f>IF(AX85&lt;&gt;0,1,0)</f>
        <v>0</v>
      </c>
      <c r="CT85" s="99">
        <f>IF(AZ85&lt;&gt;0,1,0)</f>
        <v>0</v>
      </c>
      <c r="CV85" s="99">
        <f>IF(BB85&lt;&gt;0,1,0)</f>
        <v>0</v>
      </c>
      <c r="CX85" s="99">
        <f>IF(BD85&lt;&gt;0,1,0)</f>
        <v>0</v>
      </c>
    </row>
    <row r="86" spans="2:102" ht="24.75" customHeight="1">
      <c r="B86" s="329" t="s">
        <v>315</v>
      </c>
      <c r="C86" s="330"/>
      <c r="D86" s="332">
        <f>IF('6 Obecność na treningu'!B65="","",'6 Obecność na treningu'!B65)</f>
      </c>
      <c r="E86" s="332">
        <f>IF('6 Obecność na treningu'!C65="","",'6 Obecność na treningu'!C65)</f>
      </c>
      <c r="F86" s="333">
        <f>IF('6 Obecność na treningu'!D65="","",'6 Obecność na treningu'!D65)</f>
      </c>
      <c r="G86" s="334">
        <f>IF(SUM(BF86:CX86)=0,"",SUM(BF86:CX86))</f>
      </c>
      <c r="H86" s="293" t="s">
        <v>257</v>
      </c>
      <c r="I86" s="293"/>
      <c r="L86" s="99">
        <f>COUNTIF('6 Obecność na treningu'!G65:H65,("=T"))+COUNTIF('6 Obecność na treningu'!G65:H65,("=C"))+COUNTIF('6 Obecność na treningu'!G65:H65,("=K"))</f>
        <v>0</v>
      </c>
      <c r="N86" s="99">
        <f>COUNTIF('6 Obecność na treningu'!I65:J65,("=T"))+COUNTIF('6 Obecność na treningu'!I65:J65,("=C"))+COUNTIF('6 Obecność na treningu'!I65:J65,("=K"))</f>
        <v>0</v>
      </c>
      <c r="P86" s="99">
        <f>COUNTIF('6 Obecność na treningu'!K65:L65,("=T"))+COUNTIF('6 Obecność na treningu'!K65:L65,("=C"))+COUNTIF('6 Obecność na treningu'!K65:L65,("=K"))</f>
        <v>0</v>
      </c>
      <c r="R86" s="99">
        <f>COUNTIF('6 Obecność na treningu'!M65:N65,("=T"))+COUNTIF('6 Obecność na treningu'!M65:N65,("=C"))+COUNTIF('6 Obecność na treningu'!M65:N65,("=K"))</f>
        <v>0</v>
      </c>
      <c r="T86" s="99">
        <f>COUNTIF('6 Obecność na treningu'!O65:P65,("=T"))+COUNTIF('6 Obecność na treningu'!O65:P65,("=C"))+COUNTIF('6 Obecność na treningu'!O65:P65,("=K"))</f>
        <v>0</v>
      </c>
      <c r="V86" s="99">
        <f>COUNTIF('6 Obecność na treningu'!Q65:R65,("=T"))+COUNTIF('6 Obecność na treningu'!Q65:R65,("=C"))+COUNTIF('6 Obecność na treningu'!Q65:R65,("=K"))</f>
        <v>0</v>
      </c>
      <c r="X86" s="99">
        <f>COUNTIF('6 Obecność na treningu'!S65:T65,("=T"))+COUNTIF('6 Obecność na treningu'!S65:T65,("=C"))+COUNTIF('6 Obecność na treningu'!S65:T65,("=K"))</f>
        <v>0</v>
      </c>
      <c r="Z86" s="99">
        <f>COUNTIF('6 Obecność na treningu'!U65:V65,("=T"))+COUNTIF('6 Obecność na treningu'!U65:V65,("=C"))+COUNTIF('6 Obecność na treningu'!U65:V65,("=K"))</f>
        <v>0</v>
      </c>
      <c r="AB86" s="99">
        <f>COUNTIF('6 Obecność na treningu'!W65:X65,("=T"))+COUNTIF('6 Obecność na treningu'!W65:X65,("=C"))+COUNTIF('6 Obecność na treningu'!W65:X65,("=K"))</f>
        <v>0</v>
      </c>
      <c r="AD86" s="99">
        <f>COUNTIF('6 Obecność na treningu'!Y65:Z65,("=T"))+COUNTIF('6 Obecność na treningu'!Y65:Z65,("=C"))+COUNTIF('6 Obecność na treningu'!Y65:Z65,("=K"))</f>
        <v>0</v>
      </c>
      <c r="AF86" s="99">
        <f>COUNTIF('6 Obecność na treningu'!AA65:AB65,("=T"))+COUNTIF('6 Obecność na treningu'!AA65:AB65,("=C"))+COUNTIF('6 Obecność na treningu'!AA65:AB65,("=K"))</f>
        <v>0</v>
      </c>
      <c r="AH86" s="99">
        <f>COUNTIF('6 Obecność na treningu'!AC65:AD65,("=T"))+COUNTIF('6 Obecność na treningu'!AC65:AD65,("=C"))+COUNTIF('6 Obecność na treningu'!AC65:AD65,("=K"))</f>
        <v>0</v>
      </c>
      <c r="AJ86" s="99">
        <f>COUNTIF('6 Obecność na treningu'!AE65:AF65,("=T"))+COUNTIF('6 Obecność na treningu'!AE65:AF65,("=C"))+COUNTIF('6 Obecność na treningu'!AE65:AF65,("=K"))</f>
        <v>0</v>
      </c>
      <c r="AL86" s="99">
        <f>COUNTIF('6 Obecność na treningu'!AG65:AH65,("=T"))+COUNTIF('6 Obecność na treningu'!AG65:AH65,("=C"))+COUNTIF('6 Obecność na treningu'!AG65:AH65,("=K"))</f>
        <v>0</v>
      </c>
      <c r="AN86" s="99">
        <f>COUNTIF('6 Obecność na treningu'!AI65:AJ65,("=T"))+COUNTIF('6 Obecność na treningu'!AI65:AJ65,("=C"))+COUNTIF('6 Obecność na treningu'!AI65:AJ65,("=K"))</f>
        <v>0</v>
      </c>
      <c r="AP86" s="99">
        <f>COUNTIF('6 Obecność na treningu'!AK65:AL65,("=T"))+COUNTIF('6 Obecność na treningu'!AK65:AL65,("=C"))+COUNTIF('6 Obecność na treningu'!AK65:AL65,("=K"))</f>
        <v>0</v>
      </c>
      <c r="AR86" s="99">
        <f>COUNTIF('6 Obecność na treningu'!AM65:AN65,("=T"))+COUNTIF('6 Obecność na treningu'!AM65:AN65,("=C"))+COUNTIF('6 Obecność na treningu'!AM65:AN65,("=K"))</f>
        <v>0</v>
      </c>
      <c r="AT86" s="99">
        <f>COUNTIF('6 Obecność na treningu'!AO65:AP65,("=T"))+COUNTIF('6 Obecność na treningu'!AO65:AP65,("=C"))+COUNTIF('6 Obecność na treningu'!AO65:AP65,("=K"))</f>
        <v>0</v>
      </c>
      <c r="AV86" s="99">
        <f>COUNTIF('6 Obecność na treningu'!AQ65:AR65,("=T"))+COUNTIF('6 Obecność na treningu'!AQ65:AR65,("=C"))+COUNTIF('6 Obecność na treningu'!AQ65:AR65,("=K"))</f>
        <v>0</v>
      </c>
      <c r="AX86" s="99">
        <f>COUNTIF('6 Obecność na treningu'!AS65:AT65,("=T"))+COUNTIF('6 Obecność na treningu'!AS65:AT65,("=C"))+COUNTIF('6 Obecność na treningu'!AS65:AT65,("=K"))</f>
        <v>0</v>
      </c>
      <c r="AZ86" s="99">
        <f>COUNTIF('6 Obecność na treningu'!AU65:AV65,("=T"))+COUNTIF('6 Obecność na treningu'!AU65:AV65,("=C"))+COUNTIF('6 Obecność na treningu'!AU65:AV65,("=K"))</f>
        <v>0</v>
      </c>
      <c r="BB86" s="99">
        <f>COUNTIF('6 Obecność na treningu'!AW65:AX65,("=T"))+COUNTIF('6 Obecność na treningu'!AW65:AX65,("=C"))+COUNTIF('6 Obecność na treningu'!AW65:AX65,("=K"))</f>
        <v>0</v>
      </c>
      <c r="BD86" s="322">
        <f>COUNTIF('6 Obecność na treningu'!AY65:AZ65,("=T"))+COUNTIF('6 Obecność na treningu'!AY65:AZ65,("=C"))+COUNTIF('6 Obecność na treningu'!AY65:AZ65,("=K"))</f>
        <v>0</v>
      </c>
      <c r="BF86" s="99">
        <f>IF(L86&lt;&gt;0,1,0)</f>
        <v>0</v>
      </c>
      <c r="BH86" s="99">
        <f>IF(N86&lt;&gt;0,1,0)</f>
        <v>0</v>
      </c>
      <c r="BJ86" s="99">
        <f>IF(P86&lt;&gt;0,1,0)</f>
        <v>0</v>
      </c>
      <c r="BL86" s="99">
        <f>IF(R86&lt;&gt;0,1,0)</f>
        <v>0</v>
      </c>
      <c r="BN86" s="99">
        <f>IF(T86&lt;&gt;0,1,0)</f>
        <v>0</v>
      </c>
      <c r="BP86" s="99">
        <f>IF(V86&lt;&gt;0,1,0)</f>
        <v>0</v>
      </c>
      <c r="BR86" s="99">
        <f>IF(X86&lt;&gt;0,1,0)</f>
        <v>0</v>
      </c>
      <c r="BT86" s="99">
        <f>IF(Z86&lt;&gt;0,1,0)</f>
        <v>0</v>
      </c>
      <c r="BV86" s="99">
        <f>IF(AB86&lt;&gt;0,1,0)</f>
        <v>0</v>
      </c>
      <c r="BX86" s="99">
        <f>IF(AD86&lt;&gt;0,1,0)</f>
        <v>0</v>
      </c>
      <c r="BZ86" s="99">
        <f>IF(AF86&lt;&gt;0,1,0)</f>
        <v>0</v>
      </c>
      <c r="CB86" s="99">
        <f>IF(AH86&lt;&gt;0,1,0)</f>
        <v>0</v>
      </c>
      <c r="CD86" s="99">
        <f>IF(AJ86&lt;&gt;0,1,0)</f>
        <v>0</v>
      </c>
      <c r="CF86" s="99">
        <f>IF(AL86&lt;&gt;0,1,0)</f>
        <v>0</v>
      </c>
      <c r="CH86" s="99">
        <f>IF(AN86&lt;&gt;0,1,0)</f>
        <v>0</v>
      </c>
      <c r="CJ86" s="99">
        <f>IF(AP86&lt;&gt;0,1,0)</f>
        <v>0</v>
      </c>
      <c r="CL86" s="99">
        <f>IF(AR86&lt;&gt;0,1,0)</f>
        <v>0</v>
      </c>
      <c r="CN86" s="99">
        <f>IF(AT86&lt;&gt;0,1,0)</f>
        <v>0</v>
      </c>
      <c r="CP86" s="99">
        <f>IF(AV86&lt;&gt;0,1,0)</f>
        <v>0</v>
      </c>
      <c r="CR86" s="99">
        <f>IF(AX86&lt;&gt;0,1,0)</f>
        <v>0</v>
      </c>
      <c r="CT86" s="99">
        <f>IF(AZ86&lt;&gt;0,1,0)</f>
        <v>0</v>
      </c>
      <c r="CV86" s="99">
        <f>IF(BB86&lt;&gt;0,1,0)</f>
        <v>0</v>
      </c>
      <c r="CX86" s="99">
        <f>IF(BD86&lt;&gt;0,1,0)</f>
        <v>0</v>
      </c>
    </row>
    <row r="87" spans="2:102" ht="24.75" customHeight="1">
      <c r="B87" s="329" t="s">
        <v>316</v>
      </c>
      <c r="C87" s="330"/>
      <c r="D87" s="332">
        <f>IF('6 Obecność na treningu'!B66="","",'6 Obecność na treningu'!B66)</f>
      </c>
      <c r="E87" s="332">
        <f>IF('6 Obecność na treningu'!C66="","",'6 Obecność na treningu'!C66)</f>
      </c>
      <c r="F87" s="333">
        <f>IF('6 Obecność na treningu'!D66="","",'6 Obecność na treningu'!D66)</f>
      </c>
      <c r="G87" s="334">
        <f>IF(SUM(BF87:CX87)=0,"",SUM(BF87:CX87))</f>
      </c>
      <c r="H87" s="293" t="s">
        <v>257</v>
      </c>
      <c r="I87" s="293"/>
      <c r="L87" s="99">
        <f>COUNTIF('6 Obecność na treningu'!G66:H66,("=T"))+COUNTIF('6 Obecność na treningu'!G66:H66,("=C"))+COUNTIF('6 Obecność na treningu'!G66:H66,("=K"))</f>
        <v>0</v>
      </c>
      <c r="N87" s="99">
        <f>COUNTIF('6 Obecność na treningu'!I66:J66,("=T"))+COUNTIF('6 Obecność na treningu'!I66:J66,("=C"))+COUNTIF('6 Obecność na treningu'!I66:J66,("=K"))</f>
        <v>0</v>
      </c>
      <c r="P87" s="99">
        <f>COUNTIF('6 Obecność na treningu'!K66:L66,("=T"))+COUNTIF('6 Obecność na treningu'!K66:L66,("=C"))+COUNTIF('6 Obecność na treningu'!K66:L66,("=K"))</f>
        <v>0</v>
      </c>
      <c r="R87" s="99">
        <f>COUNTIF('6 Obecność na treningu'!M66:N66,("=T"))+COUNTIF('6 Obecność na treningu'!M66:N66,("=C"))+COUNTIF('6 Obecność na treningu'!M66:N66,("=K"))</f>
        <v>0</v>
      </c>
      <c r="T87" s="99">
        <f>COUNTIF('6 Obecność na treningu'!O66:P66,("=T"))+COUNTIF('6 Obecność na treningu'!O66:P66,("=C"))+COUNTIF('6 Obecność na treningu'!O66:P66,("=K"))</f>
        <v>0</v>
      </c>
      <c r="V87" s="99">
        <f>COUNTIF('6 Obecność na treningu'!Q66:R66,("=T"))+COUNTIF('6 Obecność na treningu'!Q66:R66,("=C"))+COUNTIF('6 Obecność na treningu'!Q66:R66,("=K"))</f>
        <v>0</v>
      </c>
      <c r="X87" s="99">
        <f>COUNTIF('6 Obecność na treningu'!S66:T66,("=T"))+COUNTIF('6 Obecność na treningu'!S66:T66,("=C"))+COUNTIF('6 Obecność na treningu'!S66:T66,("=K"))</f>
        <v>0</v>
      </c>
      <c r="Z87" s="99">
        <f>COUNTIF('6 Obecność na treningu'!U66:V66,("=T"))+COUNTIF('6 Obecność na treningu'!U66:V66,("=C"))+COUNTIF('6 Obecność na treningu'!U66:V66,("=K"))</f>
        <v>0</v>
      </c>
      <c r="AB87" s="99">
        <f>COUNTIF('6 Obecność na treningu'!W66:X66,("=T"))+COUNTIF('6 Obecność na treningu'!W66:X66,("=C"))+COUNTIF('6 Obecność na treningu'!W66:X66,("=K"))</f>
        <v>0</v>
      </c>
      <c r="AD87" s="99">
        <f>COUNTIF('6 Obecność na treningu'!Y66:Z66,("=T"))+COUNTIF('6 Obecność na treningu'!Y66:Z66,("=C"))+COUNTIF('6 Obecność na treningu'!Y66:Z66,("=K"))</f>
        <v>0</v>
      </c>
      <c r="AF87" s="99">
        <f>COUNTIF('6 Obecność na treningu'!AA66:AB66,("=T"))+COUNTIF('6 Obecność na treningu'!AA66:AB66,("=C"))+COUNTIF('6 Obecność na treningu'!AA66:AB66,("=K"))</f>
        <v>0</v>
      </c>
      <c r="AH87" s="99">
        <f>COUNTIF('6 Obecność na treningu'!AC66:AD66,("=T"))+COUNTIF('6 Obecność na treningu'!AC66:AD66,("=C"))+COUNTIF('6 Obecność na treningu'!AC66:AD66,("=K"))</f>
        <v>0</v>
      </c>
      <c r="AJ87" s="99">
        <f>COUNTIF('6 Obecność na treningu'!AE66:AF66,("=T"))+COUNTIF('6 Obecność na treningu'!AE66:AF66,("=C"))+COUNTIF('6 Obecność na treningu'!AE66:AF66,("=K"))</f>
        <v>0</v>
      </c>
      <c r="AL87" s="99">
        <f>COUNTIF('6 Obecność na treningu'!AG66:AH66,("=T"))+COUNTIF('6 Obecność na treningu'!AG66:AH66,("=C"))+COUNTIF('6 Obecność na treningu'!AG66:AH66,("=K"))</f>
        <v>0</v>
      </c>
      <c r="AN87" s="99">
        <f>COUNTIF('6 Obecność na treningu'!AI66:AJ66,("=T"))+COUNTIF('6 Obecność na treningu'!AI66:AJ66,("=C"))+COUNTIF('6 Obecność na treningu'!AI66:AJ66,("=K"))</f>
        <v>0</v>
      </c>
      <c r="AP87" s="99">
        <f>COUNTIF('6 Obecność na treningu'!AK66:AL66,("=T"))+COUNTIF('6 Obecność na treningu'!AK66:AL66,("=C"))+COUNTIF('6 Obecność na treningu'!AK66:AL66,("=K"))</f>
        <v>0</v>
      </c>
      <c r="AR87" s="99">
        <f>COUNTIF('6 Obecność na treningu'!AM66:AN66,("=T"))+COUNTIF('6 Obecność na treningu'!AM66:AN66,("=C"))+COUNTIF('6 Obecność na treningu'!AM66:AN66,("=K"))</f>
        <v>0</v>
      </c>
      <c r="AT87" s="99">
        <f>COUNTIF('6 Obecność na treningu'!AO66:AP66,("=T"))+COUNTIF('6 Obecność na treningu'!AO66:AP66,("=C"))+COUNTIF('6 Obecność na treningu'!AO66:AP66,("=K"))</f>
        <v>0</v>
      </c>
      <c r="AV87" s="99">
        <f>COUNTIF('6 Obecność na treningu'!AQ66:AR66,("=T"))+COUNTIF('6 Obecność na treningu'!AQ66:AR66,("=C"))+COUNTIF('6 Obecność na treningu'!AQ66:AR66,("=K"))</f>
        <v>0</v>
      </c>
      <c r="AX87" s="99">
        <f>COUNTIF('6 Obecność na treningu'!AS66:AT66,("=T"))+COUNTIF('6 Obecność na treningu'!AS66:AT66,("=C"))+COUNTIF('6 Obecność na treningu'!AS66:AT66,("=K"))</f>
        <v>0</v>
      </c>
      <c r="AZ87" s="99">
        <f>COUNTIF('6 Obecność na treningu'!AU66:AV66,("=T"))+COUNTIF('6 Obecność na treningu'!AU66:AV66,("=C"))+COUNTIF('6 Obecność na treningu'!AU66:AV66,("=K"))</f>
        <v>0</v>
      </c>
      <c r="BB87" s="99">
        <f>COUNTIF('6 Obecność na treningu'!AW66:AX66,("=T"))+COUNTIF('6 Obecność na treningu'!AW66:AX66,("=C"))+COUNTIF('6 Obecność na treningu'!AW66:AX66,("=K"))</f>
        <v>0</v>
      </c>
      <c r="BD87" s="322">
        <f>COUNTIF('6 Obecność na treningu'!AY66:AZ66,("=T"))+COUNTIF('6 Obecność na treningu'!AY66:AZ66,("=C"))+COUNTIF('6 Obecność na treningu'!AY66:AZ66,("=K"))</f>
        <v>0</v>
      </c>
      <c r="BF87" s="99">
        <f>IF(L87&lt;&gt;0,1,0)</f>
        <v>0</v>
      </c>
      <c r="BH87" s="99">
        <f>IF(N87&lt;&gt;0,1,0)</f>
        <v>0</v>
      </c>
      <c r="BJ87" s="99">
        <f>IF(P87&lt;&gt;0,1,0)</f>
        <v>0</v>
      </c>
      <c r="BL87" s="99">
        <f>IF(R87&lt;&gt;0,1,0)</f>
        <v>0</v>
      </c>
      <c r="BN87" s="99">
        <f>IF(T87&lt;&gt;0,1,0)</f>
        <v>0</v>
      </c>
      <c r="BP87" s="99">
        <f>IF(V87&lt;&gt;0,1,0)</f>
        <v>0</v>
      </c>
      <c r="BR87" s="99">
        <f>IF(X87&lt;&gt;0,1,0)</f>
        <v>0</v>
      </c>
      <c r="BT87" s="99">
        <f>IF(Z87&lt;&gt;0,1,0)</f>
        <v>0</v>
      </c>
      <c r="BV87" s="99">
        <f>IF(AB87&lt;&gt;0,1,0)</f>
        <v>0</v>
      </c>
      <c r="BX87" s="99">
        <f>IF(AD87&lt;&gt;0,1,0)</f>
        <v>0</v>
      </c>
      <c r="BZ87" s="99">
        <f>IF(AF87&lt;&gt;0,1,0)</f>
        <v>0</v>
      </c>
      <c r="CB87" s="99">
        <f>IF(AH87&lt;&gt;0,1,0)</f>
        <v>0</v>
      </c>
      <c r="CD87" s="99">
        <f>IF(AJ87&lt;&gt;0,1,0)</f>
        <v>0</v>
      </c>
      <c r="CF87" s="99">
        <f>IF(AL87&lt;&gt;0,1,0)</f>
        <v>0</v>
      </c>
      <c r="CH87" s="99">
        <f>IF(AN87&lt;&gt;0,1,0)</f>
        <v>0</v>
      </c>
      <c r="CJ87" s="99">
        <f>IF(AP87&lt;&gt;0,1,0)</f>
        <v>0</v>
      </c>
      <c r="CL87" s="99">
        <f>IF(AR87&lt;&gt;0,1,0)</f>
        <v>0</v>
      </c>
      <c r="CN87" s="99">
        <f>IF(AT87&lt;&gt;0,1,0)</f>
        <v>0</v>
      </c>
      <c r="CP87" s="99">
        <f>IF(AV87&lt;&gt;0,1,0)</f>
        <v>0</v>
      </c>
      <c r="CR87" s="99">
        <f>IF(AX87&lt;&gt;0,1,0)</f>
        <v>0</v>
      </c>
      <c r="CT87" s="99">
        <f>IF(AZ87&lt;&gt;0,1,0)</f>
        <v>0</v>
      </c>
      <c r="CV87" s="99">
        <f>IF(BB87&lt;&gt;0,1,0)</f>
        <v>0</v>
      </c>
      <c r="CX87" s="99">
        <f>IF(BD87&lt;&gt;0,1,0)</f>
        <v>0</v>
      </c>
    </row>
    <row r="88" spans="2:9" s="341" customFormat="1" ht="24.75" customHeight="1">
      <c r="B88" s="335" t="s">
        <v>278</v>
      </c>
      <c r="C88" s="336"/>
      <c r="D88" s="336"/>
      <c r="E88" s="336"/>
      <c r="F88" s="337"/>
      <c r="G88" s="336"/>
      <c r="H88" s="338" t="s">
        <v>279</v>
      </c>
      <c r="I88" s="338"/>
    </row>
    <row r="89" spans="2:9" ht="12.75">
      <c r="B89" s="3"/>
      <c r="C89" s="3"/>
      <c r="D89" s="3"/>
      <c r="E89" s="339" t="s">
        <v>280</v>
      </c>
      <c r="F89" s="339"/>
      <c r="G89" s="3"/>
      <c r="H89" s="340" t="s">
        <v>281</v>
      </c>
      <c r="I89" s="340"/>
    </row>
    <row r="90" spans="2:9" ht="12.75">
      <c r="B90" s="132"/>
      <c r="C90" s="157"/>
      <c r="D90" s="158"/>
      <c r="E90" s="158"/>
      <c r="F90" s="158"/>
      <c r="G90" s="159" t="s">
        <v>107</v>
      </c>
      <c r="H90" s="160" t="s">
        <v>4</v>
      </c>
      <c r="I90" s="136" t="str">
        <f>'5 Uwagi organizacyjne'!$C$6&amp;" "&amp;'5 Uwagi organizacyjne'!$E$6</f>
        <v>K/ </v>
      </c>
    </row>
    <row r="91" spans="2:9" ht="12.75">
      <c r="B91" s="163" t="s">
        <v>282</v>
      </c>
      <c r="C91" s="163"/>
      <c r="D91" s="164"/>
      <c r="E91" s="164"/>
      <c r="F91" s="164"/>
      <c r="G91" s="162" t="s">
        <v>283</v>
      </c>
      <c r="H91" s="162"/>
      <c r="I91" s="162"/>
    </row>
    <row r="92" spans="2:102" ht="12.75">
      <c r="B92" s="3"/>
      <c r="C92" s="3"/>
      <c r="D92" s="3"/>
      <c r="E92" s="3"/>
      <c r="F92" s="3"/>
      <c r="G92" s="3"/>
      <c r="H92" s="3"/>
      <c r="I92" s="3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217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2:102" ht="12.75">
      <c r="B93" s="3"/>
      <c r="C93" s="3"/>
      <c r="D93" s="3"/>
      <c r="E93" s="3"/>
      <c r="F93" s="3"/>
      <c r="G93" s="3"/>
      <c r="H93" s="3"/>
      <c r="I93" s="3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217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2:102" ht="12.75">
      <c r="B94" s="3"/>
      <c r="C94" s="3"/>
      <c r="D94" s="3"/>
      <c r="E94" s="3"/>
      <c r="F94" s="3"/>
      <c r="G94" s="323" t="s">
        <v>249</v>
      </c>
      <c r="H94" s="323"/>
      <c r="I94" s="323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217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2:9" ht="12.75" customHeight="1">
      <c r="B95" s="324" t="s">
        <v>250</v>
      </c>
      <c r="C95" s="324"/>
      <c r="D95" s="324"/>
      <c r="E95" s="324"/>
      <c r="F95" s="324"/>
      <c r="G95" s="324"/>
      <c r="H95" s="324"/>
      <c r="I95" s="324"/>
    </row>
    <row r="96" spans="2:9" ht="14.25" customHeight="1">
      <c r="B96" s="325" t="s">
        <v>14</v>
      </c>
      <c r="C96" s="326" t="str">
        <f>'1 Preliminarz KWJ'!$C$8</f>
        <v>JUDO</v>
      </c>
      <c r="D96" s="326"/>
      <c r="E96" s="326"/>
      <c r="F96" s="326"/>
      <c r="G96" s="326"/>
      <c r="H96" s="326"/>
      <c r="I96" s="326"/>
    </row>
    <row r="97" spans="2:9" ht="14.25" customHeight="1">
      <c r="B97" s="325" t="s">
        <v>115</v>
      </c>
      <c r="C97" s="327" t="str">
        <f>'2 Spis zawodników - planowanych'!$H$9</f>
        <v>Od 30-11-n.e.2016n.e.2016 do 05-12-n.e.2016n.e.2016</v>
      </c>
      <c r="D97" s="327"/>
      <c r="E97" s="327"/>
      <c r="F97" s="327"/>
      <c r="G97" s="327"/>
      <c r="H97" s="327"/>
      <c r="I97" s="327"/>
    </row>
    <row r="98" spans="2:9" ht="14.25" customHeight="1">
      <c r="B98" s="325" t="s">
        <v>20</v>
      </c>
      <c r="C98" s="326" t="str">
        <f>'1 Preliminarz KWJ'!$C$10</f>
        <v>Piła</v>
      </c>
      <c r="D98" s="326"/>
      <c r="E98" s="326"/>
      <c r="F98" s="326"/>
      <c r="G98" s="326"/>
      <c r="H98" s="326"/>
      <c r="I98" s="326"/>
    </row>
    <row r="99" spans="2:102" ht="12.75">
      <c r="B99" s="3"/>
      <c r="C99" s="3"/>
      <c r="D99" s="3"/>
      <c r="E99" s="3"/>
      <c r="F99" s="3"/>
      <c r="G99" s="3"/>
      <c r="H99" s="3"/>
      <c r="I99" s="3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217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2:9" ht="12.75">
      <c r="B100" s="328" t="s">
        <v>251</v>
      </c>
      <c r="C100" s="328"/>
      <c r="D100" s="328"/>
      <c r="E100" s="328"/>
      <c r="F100" s="328"/>
      <c r="G100" s="328"/>
      <c r="H100" s="328"/>
      <c r="I100" s="328"/>
    </row>
    <row r="101" spans="2:58" ht="31.5" customHeight="1">
      <c r="B101" s="167" t="s">
        <v>80</v>
      </c>
      <c r="C101" s="167" t="s">
        <v>284</v>
      </c>
      <c r="D101" s="167" t="s">
        <v>209</v>
      </c>
      <c r="E101" s="167" t="s">
        <v>285</v>
      </c>
      <c r="F101" s="167" t="s">
        <v>84</v>
      </c>
      <c r="G101" s="167" t="s">
        <v>286</v>
      </c>
      <c r="H101" s="167" t="s">
        <v>244</v>
      </c>
      <c r="I101" s="167"/>
      <c r="L101" t="s">
        <v>255</v>
      </c>
      <c r="BF101" t="s">
        <v>256</v>
      </c>
    </row>
    <row r="102" spans="2:102" ht="24.75" customHeight="1">
      <c r="B102" s="329" t="s">
        <v>317</v>
      </c>
      <c r="C102" s="330"/>
      <c r="D102" s="332">
        <f>IF('6 Obecność na treningu'!B70="","",'6 Obecność na treningu'!B70)</f>
      </c>
      <c r="E102" s="332">
        <f>IF('6 Obecność na treningu'!C70="","",'6 Obecność na treningu'!C70)</f>
      </c>
      <c r="F102" s="333">
        <f>IF('6 Obecność na treningu'!D70="","",'6 Obecność na treningu'!D70)</f>
      </c>
      <c r="G102" s="334">
        <f>IF(SUM(BF102:CX102)=0,"",SUM(BF102:CX102))</f>
      </c>
      <c r="H102" s="293" t="s">
        <v>257</v>
      </c>
      <c r="I102" s="293"/>
      <c r="L102" s="99">
        <f>COUNTIF('6 Obecność na treningu'!G70:H70,("=T"))+COUNTIF('6 Obecność na treningu'!G70:H70,("=C"))+COUNTIF('6 Obecność na treningu'!G70:H70,("=K"))</f>
        <v>0</v>
      </c>
      <c r="N102" s="99">
        <f>COUNTIF('6 Obecność na treningu'!I70:J70,("=T"))+COUNTIF('6 Obecność na treningu'!I70:J70,("=C"))+COUNTIF('6 Obecność na treningu'!I70:J70,("=K"))</f>
        <v>0</v>
      </c>
      <c r="P102" s="99">
        <f>COUNTIF('6 Obecność na treningu'!K70:L70,("=T"))+COUNTIF('6 Obecność na treningu'!K70:L70,("=C"))+COUNTIF('6 Obecność na treningu'!K70:L70,("=K"))</f>
        <v>0</v>
      </c>
      <c r="R102" s="99">
        <f>COUNTIF('6 Obecność na treningu'!M70:N70,("=T"))+COUNTIF('6 Obecność na treningu'!M70:N70,("=C"))+COUNTIF('6 Obecność na treningu'!M70:N70,("=K"))</f>
        <v>0</v>
      </c>
      <c r="T102" s="99">
        <f>COUNTIF('6 Obecność na treningu'!O70:P70,("=T"))+COUNTIF('6 Obecność na treningu'!O70:P70,("=C"))+COUNTIF('6 Obecność na treningu'!O70:P70,("=K"))</f>
        <v>0</v>
      </c>
      <c r="V102" s="99">
        <f>COUNTIF('6 Obecność na treningu'!Q70:R70,("=T"))+COUNTIF('6 Obecność na treningu'!Q70:R70,("=C"))+COUNTIF('6 Obecność na treningu'!Q70:R70,("=K"))</f>
        <v>0</v>
      </c>
      <c r="X102" s="99">
        <f>COUNTIF('6 Obecność na treningu'!S70:T70,("=T"))+COUNTIF('6 Obecność na treningu'!S70:T70,("=C"))+COUNTIF('6 Obecność na treningu'!S70:T70,("=K"))</f>
        <v>0</v>
      </c>
      <c r="Z102" s="99">
        <f>COUNTIF('6 Obecność na treningu'!U70:V70,("=T"))+COUNTIF('6 Obecność na treningu'!U70:V70,("=C"))+COUNTIF('6 Obecność na treningu'!U70:V70,("=K"))</f>
        <v>0</v>
      </c>
      <c r="AB102" s="99">
        <f>COUNTIF('6 Obecność na treningu'!W70:X70,("=T"))+COUNTIF('6 Obecność na treningu'!W70:X70,("=C"))+COUNTIF('6 Obecność na treningu'!W70:X70,("=K"))</f>
        <v>0</v>
      </c>
      <c r="AD102" s="99">
        <f>COUNTIF('6 Obecność na treningu'!Y70:Z70,("=T"))+COUNTIF('6 Obecność na treningu'!Y70:Z70,("=C"))+COUNTIF('6 Obecność na treningu'!Y70:Z70,("=K"))</f>
        <v>0</v>
      </c>
      <c r="AF102" s="99">
        <f>COUNTIF('6 Obecność na treningu'!AA70:AB70,("=T"))+COUNTIF('6 Obecność na treningu'!AA70:AB70,("=C"))+COUNTIF('6 Obecność na treningu'!AA70:AB70,("=K"))</f>
        <v>0</v>
      </c>
      <c r="AH102" s="99">
        <f>COUNTIF('6 Obecność na treningu'!AC70:AD70,("=T"))+COUNTIF('6 Obecność na treningu'!AC70:AD70,("=C"))+COUNTIF('6 Obecność na treningu'!AC70:AD70,("=K"))</f>
        <v>0</v>
      </c>
      <c r="AJ102" s="99">
        <f>COUNTIF('6 Obecność na treningu'!AE70:AF70,("=T"))+COUNTIF('6 Obecność na treningu'!AE70:AF70,("=C"))+COUNTIF('6 Obecność na treningu'!AE70:AF70,("=K"))</f>
        <v>0</v>
      </c>
      <c r="AL102" s="99">
        <f>COUNTIF('6 Obecność na treningu'!AG70:AH70,("=T"))+COUNTIF('6 Obecność na treningu'!AG70:AH70,("=C"))+COUNTIF('6 Obecność na treningu'!AG70:AH70,("=K"))</f>
        <v>0</v>
      </c>
      <c r="AN102" s="99">
        <f>COUNTIF('6 Obecność na treningu'!AI70:AJ70,("=T"))+COUNTIF('6 Obecność na treningu'!AI70:AJ70,("=C"))+COUNTIF('6 Obecność na treningu'!AI70:AJ70,("=K"))</f>
        <v>0</v>
      </c>
      <c r="AP102" s="99">
        <f>COUNTIF('6 Obecność na treningu'!AK70:AL70,("=T"))+COUNTIF('6 Obecność na treningu'!AK70:AL70,("=C"))+COUNTIF('6 Obecność na treningu'!AK70:AL70,("=K"))</f>
        <v>0</v>
      </c>
      <c r="AR102" s="99">
        <f>COUNTIF('6 Obecność na treningu'!AM70:AN70,("=T"))+COUNTIF('6 Obecność na treningu'!AM70:AN70,("=C"))+COUNTIF('6 Obecność na treningu'!AM70:AN70,("=K"))</f>
        <v>0</v>
      </c>
      <c r="AT102" s="99">
        <f>COUNTIF('6 Obecność na treningu'!AO70:AP70,("=T"))+COUNTIF('6 Obecność na treningu'!AO70:AP70,("=C"))+COUNTIF('6 Obecność na treningu'!AO70:AP70,("=K"))</f>
        <v>0</v>
      </c>
      <c r="AV102" s="99">
        <f>COUNTIF('6 Obecność na treningu'!AQ70:AR70,("=T"))+COUNTIF('6 Obecność na treningu'!AQ70:AR70,("=C"))+COUNTIF('6 Obecność na treningu'!AQ70:AR70,("=K"))</f>
        <v>0</v>
      </c>
      <c r="AX102" s="99">
        <f>COUNTIF('6 Obecność na treningu'!AS70:AT70,("=T"))+COUNTIF('6 Obecność na treningu'!AS70:AT70,("=C"))+COUNTIF('6 Obecność na treningu'!AS70:AT70,("=K"))</f>
        <v>0</v>
      </c>
      <c r="AZ102" s="99">
        <f>COUNTIF('6 Obecność na treningu'!AU70:AV70,("=T"))+COUNTIF('6 Obecność na treningu'!AU70:AV70,("=C"))+COUNTIF('6 Obecność na treningu'!AU70:AV70,("=K"))</f>
        <v>0</v>
      </c>
      <c r="BB102" s="99">
        <f>COUNTIF('6 Obecność na treningu'!AW70:AX70,("=T"))+COUNTIF('6 Obecność na treningu'!AW70:AX70,("=C"))+COUNTIF('6 Obecność na treningu'!AW70:AX70,("=K"))</f>
        <v>0</v>
      </c>
      <c r="BD102" s="322">
        <f>COUNTIF('6 Obecność na treningu'!AY70:AZ70,("=T"))+COUNTIF('6 Obecność na treningu'!AY70:AZ70,("=C"))+COUNTIF('6 Obecność na treningu'!AY70:AZ70,("=K"))</f>
        <v>0</v>
      </c>
      <c r="BF102" s="99">
        <f>IF(L102&lt;&gt;0,1,0)</f>
        <v>0</v>
      </c>
      <c r="BH102" s="99">
        <f>IF(N102&lt;&gt;0,1,0)</f>
        <v>0</v>
      </c>
      <c r="BJ102" s="99">
        <f>IF(P102&lt;&gt;0,1,0)</f>
        <v>0</v>
      </c>
      <c r="BL102" s="99">
        <f>IF(R102&lt;&gt;0,1,0)</f>
        <v>0</v>
      </c>
      <c r="BN102" s="99">
        <f>IF(T102&lt;&gt;0,1,0)</f>
        <v>0</v>
      </c>
      <c r="BP102" s="99">
        <f>IF(V102&lt;&gt;0,1,0)</f>
        <v>0</v>
      </c>
      <c r="BR102" s="99">
        <f>IF(X102&lt;&gt;0,1,0)</f>
        <v>0</v>
      </c>
      <c r="BT102" s="99">
        <f>IF(Z102&lt;&gt;0,1,0)</f>
        <v>0</v>
      </c>
      <c r="BV102" s="99">
        <f>IF(AB102&lt;&gt;0,1,0)</f>
        <v>0</v>
      </c>
      <c r="BX102" s="99">
        <f>IF(AD102&lt;&gt;0,1,0)</f>
        <v>0</v>
      </c>
      <c r="BZ102" s="99">
        <f>IF(AF102&lt;&gt;0,1,0)</f>
        <v>0</v>
      </c>
      <c r="CB102" s="99">
        <f>IF(AH102&lt;&gt;0,1,0)</f>
        <v>0</v>
      </c>
      <c r="CD102" s="99">
        <f>IF(AJ102&lt;&gt;0,1,0)</f>
        <v>0</v>
      </c>
      <c r="CF102" s="99">
        <f>IF(AL102&lt;&gt;0,1,0)</f>
        <v>0</v>
      </c>
      <c r="CH102" s="99">
        <f>IF(AN102&lt;&gt;0,1,0)</f>
        <v>0</v>
      </c>
      <c r="CJ102" s="99">
        <f>IF(AP102&lt;&gt;0,1,0)</f>
        <v>0</v>
      </c>
      <c r="CL102" s="99">
        <f>IF(AR102&lt;&gt;0,1,0)</f>
        <v>0</v>
      </c>
      <c r="CN102" s="99">
        <f>IF(AT102&lt;&gt;0,1,0)</f>
        <v>0</v>
      </c>
      <c r="CP102" s="99">
        <f>IF(AV102&lt;&gt;0,1,0)</f>
        <v>0</v>
      </c>
      <c r="CR102" s="99">
        <f>IF(AX102&lt;&gt;0,1,0)</f>
        <v>0</v>
      </c>
      <c r="CT102" s="99">
        <f>IF(AZ102&lt;&gt;0,1,0)</f>
        <v>0</v>
      </c>
      <c r="CV102" s="99">
        <f>IF(BB102&lt;&gt;0,1,0)</f>
        <v>0</v>
      </c>
      <c r="CX102" s="99">
        <f>IF(BD102&lt;&gt;0,1,0)</f>
        <v>0</v>
      </c>
    </row>
    <row r="103" spans="2:102" ht="24.75" customHeight="1">
      <c r="B103" s="329" t="s">
        <v>318</v>
      </c>
      <c r="C103" s="330"/>
      <c r="D103" s="332">
        <f>IF('6 Obecność na treningu'!B71="","",'6 Obecność na treningu'!B71)</f>
      </c>
      <c r="E103" s="332">
        <f>IF('6 Obecność na treningu'!C71="","",'6 Obecność na treningu'!C71)</f>
      </c>
      <c r="F103" s="333">
        <f>IF('6 Obecność na treningu'!D71="","",'6 Obecność na treningu'!D71)</f>
      </c>
      <c r="G103" s="334">
        <f>IF(SUM(BF103:CX103)=0,"",SUM(BF103:CX103))</f>
      </c>
      <c r="H103" s="293" t="s">
        <v>257</v>
      </c>
      <c r="I103" s="293"/>
      <c r="L103" s="99">
        <f>COUNTIF('6 Obecność na treningu'!G71:H71,("=T"))+COUNTIF('6 Obecność na treningu'!G71:H71,("=C"))+COUNTIF('6 Obecność na treningu'!G71:H71,("=K"))</f>
        <v>0</v>
      </c>
      <c r="N103" s="99">
        <f>COUNTIF('6 Obecność na treningu'!I71:J71,("=T"))+COUNTIF('6 Obecność na treningu'!I71:J71,("=C"))+COUNTIF('6 Obecność na treningu'!I71:J71,("=K"))</f>
        <v>0</v>
      </c>
      <c r="P103" s="99">
        <f>COUNTIF('6 Obecność na treningu'!K71:L71,("=T"))+COUNTIF('6 Obecność na treningu'!K71:L71,("=C"))+COUNTIF('6 Obecność na treningu'!K71:L71,("=K"))</f>
        <v>0</v>
      </c>
      <c r="R103" s="99">
        <f>COUNTIF('6 Obecność na treningu'!M71:N71,("=T"))+COUNTIF('6 Obecność na treningu'!M71:N71,("=C"))+COUNTIF('6 Obecność na treningu'!M71:N71,("=K"))</f>
        <v>0</v>
      </c>
      <c r="T103" s="99">
        <f>COUNTIF('6 Obecność na treningu'!O71:P71,("=T"))+COUNTIF('6 Obecność na treningu'!O71:P71,("=C"))+COUNTIF('6 Obecność na treningu'!O71:P71,("=K"))</f>
        <v>0</v>
      </c>
      <c r="V103" s="99">
        <f>COUNTIF('6 Obecność na treningu'!Q71:R71,("=T"))+COUNTIF('6 Obecność na treningu'!Q71:R71,("=C"))+COUNTIF('6 Obecność na treningu'!Q71:R71,("=K"))</f>
        <v>0</v>
      </c>
      <c r="X103" s="99">
        <f>COUNTIF('6 Obecność na treningu'!S71:T71,("=T"))+COUNTIF('6 Obecność na treningu'!S71:T71,("=C"))+COUNTIF('6 Obecność na treningu'!S71:T71,("=K"))</f>
        <v>0</v>
      </c>
      <c r="Z103" s="99">
        <f>COUNTIF('6 Obecność na treningu'!U71:V71,("=T"))+COUNTIF('6 Obecność na treningu'!U71:V71,("=C"))+COUNTIF('6 Obecność na treningu'!U71:V71,("=K"))</f>
        <v>0</v>
      </c>
      <c r="AB103" s="99">
        <f>COUNTIF('6 Obecność na treningu'!W71:X71,("=T"))+COUNTIF('6 Obecność na treningu'!W71:X71,("=C"))+COUNTIF('6 Obecność na treningu'!W71:X71,("=K"))</f>
        <v>0</v>
      </c>
      <c r="AD103" s="99">
        <f>COUNTIF('6 Obecność na treningu'!Y71:Z71,("=T"))+COUNTIF('6 Obecność na treningu'!Y71:Z71,("=C"))+COUNTIF('6 Obecność na treningu'!Y71:Z71,("=K"))</f>
        <v>0</v>
      </c>
      <c r="AF103" s="99">
        <f>COUNTIF('6 Obecność na treningu'!AA71:AB71,("=T"))+COUNTIF('6 Obecność na treningu'!AA71:AB71,("=C"))+COUNTIF('6 Obecność na treningu'!AA71:AB71,("=K"))</f>
        <v>0</v>
      </c>
      <c r="AH103" s="99">
        <f>COUNTIF('6 Obecność na treningu'!AC71:AD71,("=T"))+COUNTIF('6 Obecność na treningu'!AC71:AD71,("=C"))+COUNTIF('6 Obecność na treningu'!AC71:AD71,("=K"))</f>
        <v>0</v>
      </c>
      <c r="AJ103" s="99">
        <f>COUNTIF('6 Obecność na treningu'!AE71:AF71,("=T"))+COUNTIF('6 Obecność na treningu'!AE71:AF71,("=C"))+COUNTIF('6 Obecność na treningu'!AE71:AF71,("=K"))</f>
        <v>0</v>
      </c>
      <c r="AL103" s="99">
        <f>COUNTIF('6 Obecność na treningu'!AG71:AH71,("=T"))+COUNTIF('6 Obecność na treningu'!AG71:AH71,("=C"))+COUNTIF('6 Obecność na treningu'!AG71:AH71,("=K"))</f>
        <v>0</v>
      </c>
      <c r="AN103" s="99">
        <f>COUNTIF('6 Obecność na treningu'!AI71:AJ71,("=T"))+COUNTIF('6 Obecność na treningu'!AI71:AJ71,("=C"))+COUNTIF('6 Obecność na treningu'!AI71:AJ71,("=K"))</f>
        <v>0</v>
      </c>
      <c r="AP103" s="99">
        <f>COUNTIF('6 Obecność na treningu'!AK71:AL71,("=T"))+COUNTIF('6 Obecność na treningu'!AK71:AL71,("=C"))+COUNTIF('6 Obecność na treningu'!AK71:AL71,("=K"))</f>
        <v>0</v>
      </c>
      <c r="AR103" s="99">
        <f>COUNTIF('6 Obecność na treningu'!AM71:AN71,("=T"))+COUNTIF('6 Obecność na treningu'!AM71:AN71,("=C"))+COUNTIF('6 Obecność na treningu'!AM71:AN71,("=K"))</f>
        <v>0</v>
      </c>
      <c r="AT103" s="99">
        <f>COUNTIF('6 Obecność na treningu'!AO71:AP71,("=T"))+COUNTIF('6 Obecność na treningu'!AO71:AP71,("=C"))+COUNTIF('6 Obecność na treningu'!AO71:AP71,("=K"))</f>
        <v>0</v>
      </c>
      <c r="AV103" s="99">
        <f>COUNTIF('6 Obecność na treningu'!AQ71:AR71,("=T"))+COUNTIF('6 Obecność na treningu'!AQ71:AR71,("=C"))+COUNTIF('6 Obecność na treningu'!AQ71:AR71,("=K"))</f>
        <v>0</v>
      </c>
      <c r="AX103" s="99">
        <f>COUNTIF('6 Obecność na treningu'!AS71:AT71,("=T"))+COUNTIF('6 Obecność na treningu'!AS71:AT71,("=C"))+COUNTIF('6 Obecność na treningu'!AS71:AT71,("=K"))</f>
        <v>0</v>
      </c>
      <c r="AZ103" s="99">
        <f>COUNTIF('6 Obecność na treningu'!AU71:AV71,("=T"))+COUNTIF('6 Obecność na treningu'!AU71:AV71,("=C"))+COUNTIF('6 Obecność na treningu'!AU71:AV71,("=K"))</f>
        <v>0</v>
      </c>
      <c r="BB103" s="99">
        <f>COUNTIF('6 Obecność na treningu'!AW71:AX71,("=T"))+COUNTIF('6 Obecność na treningu'!AW71:AX71,("=C"))+COUNTIF('6 Obecność na treningu'!AW71:AX71,("=K"))</f>
        <v>0</v>
      </c>
      <c r="BD103" s="322">
        <f>COUNTIF('6 Obecność na treningu'!AY71:AZ71,("=T"))+COUNTIF('6 Obecność na treningu'!AY71:AZ71,("=C"))+COUNTIF('6 Obecność na treningu'!AY71:AZ71,("=K"))</f>
        <v>0</v>
      </c>
      <c r="BF103" s="99">
        <f>IF(L103&lt;&gt;0,1,0)</f>
        <v>0</v>
      </c>
      <c r="BH103" s="99">
        <f>IF(N103&lt;&gt;0,1,0)</f>
        <v>0</v>
      </c>
      <c r="BJ103" s="99">
        <f>IF(P103&lt;&gt;0,1,0)</f>
        <v>0</v>
      </c>
      <c r="BL103" s="99">
        <f>IF(R103&lt;&gt;0,1,0)</f>
        <v>0</v>
      </c>
      <c r="BN103" s="99">
        <f>IF(T103&lt;&gt;0,1,0)</f>
        <v>0</v>
      </c>
      <c r="BP103" s="99">
        <f>IF(V103&lt;&gt;0,1,0)</f>
        <v>0</v>
      </c>
      <c r="BR103" s="99">
        <f>IF(X103&lt;&gt;0,1,0)</f>
        <v>0</v>
      </c>
      <c r="BT103" s="99">
        <f>IF(Z103&lt;&gt;0,1,0)</f>
        <v>0</v>
      </c>
      <c r="BV103" s="99">
        <f>IF(AB103&lt;&gt;0,1,0)</f>
        <v>0</v>
      </c>
      <c r="BX103" s="99">
        <f>IF(AD103&lt;&gt;0,1,0)</f>
        <v>0</v>
      </c>
      <c r="BZ103" s="99">
        <f>IF(AF103&lt;&gt;0,1,0)</f>
        <v>0</v>
      </c>
      <c r="CB103" s="99">
        <f>IF(AH103&lt;&gt;0,1,0)</f>
        <v>0</v>
      </c>
      <c r="CD103" s="99">
        <f>IF(AJ103&lt;&gt;0,1,0)</f>
        <v>0</v>
      </c>
      <c r="CF103" s="99">
        <f>IF(AL103&lt;&gt;0,1,0)</f>
        <v>0</v>
      </c>
      <c r="CH103" s="99">
        <f>IF(AN103&lt;&gt;0,1,0)</f>
        <v>0</v>
      </c>
      <c r="CJ103" s="99">
        <f>IF(AP103&lt;&gt;0,1,0)</f>
        <v>0</v>
      </c>
      <c r="CL103" s="99">
        <f>IF(AR103&lt;&gt;0,1,0)</f>
        <v>0</v>
      </c>
      <c r="CN103" s="99">
        <f>IF(AT103&lt;&gt;0,1,0)</f>
        <v>0</v>
      </c>
      <c r="CP103" s="99">
        <f>IF(AV103&lt;&gt;0,1,0)</f>
        <v>0</v>
      </c>
      <c r="CR103" s="99">
        <f>IF(AX103&lt;&gt;0,1,0)</f>
        <v>0</v>
      </c>
      <c r="CT103" s="99">
        <f>IF(AZ103&lt;&gt;0,1,0)</f>
        <v>0</v>
      </c>
      <c r="CV103" s="99">
        <f>IF(BB103&lt;&gt;0,1,0)</f>
        <v>0</v>
      </c>
      <c r="CX103" s="99">
        <f>IF(BD103&lt;&gt;0,1,0)</f>
        <v>0</v>
      </c>
    </row>
    <row r="104" spans="2:102" ht="24.75" customHeight="1">
      <c r="B104" s="329" t="s">
        <v>319</v>
      </c>
      <c r="C104" s="330"/>
      <c r="D104" s="332">
        <f>IF('6 Obecność na treningu'!B72="","",'6 Obecność na treningu'!B72)</f>
      </c>
      <c r="E104" s="332">
        <f>IF('6 Obecność na treningu'!C72="","",'6 Obecność na treningu'!C72)</f>
      </c>
      <c r="F104" s="333">
        <f>IF('6 Obecność na treningu'!D72="","",'6 Obecność na treningu'!D72)</f>
      </c>
      <c r="G104" s="334">
        <f>IF(SUM(BF104:CX104)=0,"",SUM(BF104:CX104))</f>
      </c>
      <c r="H104" s="293" t="s">
        <v>257</v>
      </c>
      <c r="I104" s="293"/>
      <c r="L104" s="99">
        <f>COUNTIF('6 Obecność na treningu'!G72:H72,("=T"))+COUNTIF('6 Obecność na treningu'!G72:H72,("=C"))+COUNTIF('6 Obecność na treningu'!G72:H72,("=K"))</f>
        <v>0</v>
      </c>
      <c r="N104" s="99">
        <f>COUNTIF('6 Obecność na treningu'!I72:J72,("=T"))+COUNTIF('6 Obecność na treningu'!I72:J72,("=C"))+COUNTIF('6 Obecność na treningu'!I72:J72,("=K"))</f>
        <v>0</v>
      </c>
      <c r="P104" s="99">
        <f>COUNTIF('6 Obecność na treningu'!K72:L72,("=T"))+COUNTIF('6 Obecność na treningu'!K72:L72,("=C"))+COUNTIF('6 Obecność na treningu'!K72:L72,("=K"))</f>
        <v>0</v>
      </c>
      <c r="R104" s="99">
        <f>COUNTIF('6 Obecność na treningu'!M72:N72,("=T"))+COUNTIF('6 Obecność na treningu'!M72:N72,("=C"))+COUNTIF('6 Obecność na treningu'!M72:N72,("=K"))</f>
        <v>0</v>
      </c>
      <c r="T104" s="99">
        <f>COUNTIF('6 Obecność na treningu'!O72:P72,("=T"))+COUNTIF('6 Obecność na treningu'!O72:P72,("=C"))+COUNTIF('6 Obecność na treningu'!O72:P72,("=K"))</f>
        <v>0</v>
      </c>
      <c r="V104" s="99">
        <f>COUNTIF('6 Obecność na treningu'!Q72:R72,("=T"))+COUNTIF('6 Obecność na treningu'!Q72:R72,("=C"))+COUNTIF('6 Obecność na treningu'!Q72:R72,("=K"))</f>
        <v>0</v>
      </c>
      <c r="X104" s="99">
        <f>COUNTIF('6 Obecność na treningu'!S72:T72,("=T"))+COUNTIF('6 Obecność na treningu'!S72:T72,("=C"))+COUNTIF('6 Obecność na treningu'!S72:T72,("=K"))</f>
        <v>0</v>
      </c>
      <c r="Z104" s="99">
        <f>COUNTIF('6 Obecność na treningu'!U72:V72,("=T"))+COUNTIF('6 Obecność na treningu'!U72:V72,("=C"))+COUNTIF('6 Obecność na treningu'!U72:V72,("=K"))</f>
        <v>0</v>
      </c>
      <c r="AB104" s="99">
        <f>COUNTIF('6 Obecność na treningu'!W72:X72,("=T"))+COUNTIF('6 Obecność na treningu'!W72:X72,("=C"))+COUNTIF('6 Obecność na treningu'!W72:X72,("=K"))</f>
        <v>0</v>
      </c>
      <c r="AD104" s="99">
        <f>COUNTIF('6 Obecność na treningu'!Y72:Z72,("=T"))+COUNTIF('6 Obecność na treningu'!Y72:Z72,("=C"))+COUNTIF('6 Obecność na treningu'!Y72:Z72,("=K"))</f>
        <v>0</v>
      </c>
      <c r="AF104" s="99">
        <f>COUNTIF('6 Obecność na treningu'!AA72:AB72,("=T"))+COUNTIF('6 Obecność na treningu'!AA72:AB72,("=C"))+COUNTIF('6 Obecność na treningu'!AA72:AB72,("=K"))</f>
        <v>0</v>
      </c>
      <c r="AH104" s="99">
        <f>COUNTIF('6 Obecność na treningu'!AC72:AD72,("=T"))+COUNTIF('6 Obecność na treningu'!AC72:AD72,("=C"))+COUNTIF('6 Obecność na treningu'!AC72:AD72,("=K"))</f>
        <v>0</v>
      </c>
      <c r="AJ104" s="99">
        <f>COUNTIF('6 Obecność na treningu'!AE72:AF72,("=T"))+COUNTIF('6 Obecność na treningu'!AE72:AF72,("=C"))+COUNTIF('6 Obecność na treningu'!AE72:AF72,("=K"))</f>
        <v>0</v>
      </c>
      <c r="AL104" s="99">
        <f>COUNTIF('6 Obecność na treningu'!AG72:AH72,("=T"))+COUNTIF('6 Obecność na treningu'!AG72:AH72,("=C"))+COUNTIF('6 Obecność na treningu'!AG72:AH72,("=K"))</f>
        <v>0</v>
      </c>
      <c r="AN104" s="99">
        <f>COUNTIF('6 Obecność na treningu'!AI72:AJ72,("=T"))+COUNTIF('6 Obecność na treningu'!AI72:AJ72,("=C"))+COUNTIF('6 Obecność na treningu'!AI72:AJ72,("=K"))</f>
        <v>0</v>
      </c>
      <c r="AP104" s="99">
        <f>COUNTIF('6 Obecność na treningu'!AK72:AL72,("=T"))+COUNTIF('6 Obecność na treningu'!AK72:AL72,("=C"))+COUNTIF('6 Obecność na treningu'!AK72:AL72,("=K"))</f>
        <v>0</v>
      </c>
      <c r="AR104" s="99">
        <f>COUNTIF('6 Obecność na treningu'!AM72:AN72,("=T"))+COUNTIF('6 Obecność na treningu'!AM72:AN72,("=C"))+COUNTIF('6 Obecność na treningu'!AM72:AN72,("=K"))</f>
        <v>0</v>
      </c>
      <c r="AT104" s="99">
        <f>COUNTIF('6 Obecność na treningu'!AO72:AP72,("=T"))+COUNTIF('6 Obecność na treningu'!AO72:AP72,("=C"))+COUNTIF('6 Obecność na treningu'!AO72:AP72,("=K"))</f>
        <v>0</v>
      </c>
      <c r="AV104" s="99">
        <f>COUNTIF('6 Obecność na treningu'!AQ72:AR72,("=T"))+COUNTIF('6 Obecność na treningu'!AQ72:AR72,("=C"))+COUNTIF('6 Obecność na treningu'!AQ72:AR72,("=K"))</f>
        <v>0</v>
      </c>
      <c r="AX104" s="99">
        <f>COUNTIF('6 Obecność na treningu'!AS72:AT72,("=T"))+COUNTIF('6 Obecność na treningu'!AS72:AT72,("=C"))+COUNTIF('6 Obecność na treningu'!AS72:AT72,("=K"))</f>
        <v>0</v>
      </c>
      <c r="AZ104" s="99">
        <f>COUNTIF('6 Obecność na treningu'!AU72:AV72,("=T"))+COUNTIF('6 Obecność na treningu'!AU72:AV72,("=C"))+COUNTIF('6 Obecność na treningu'!AU72:AV72,("=K"))</f>
        <v>0</v>
      </c>
      <c r="BB104" s="99">
        <f>COUNTIF('6 Obecność na treningu'!AW72:AX72,("=T"))+COUNTIF('6 Obecność na treningu'!AW72:AX72,("=C"))+COUNTIF('6 Obecność na treningu'!AW72:AX72,("=K"))</f>
        <v>0</v>
      </c>
      <c r="BD104" s="322">
        <f>COUNTIF('6 Obecność na treningu'!AY72:AZ72,("=T"))+COUNTIF('6 Obecność na treningu'!AY72:AZ72,("=C"))+COUNTIF('6 Obecność na treningu'!AY72:AZ72,("=K"))</f>
        <v>0</v>
      </c>
      <c r="BF104" s="99">
        <f>IF(L104&lt;&gt;0,1,0)</f>
        <v>0</v>
      </c>
      <c r="BH104" s="99">
        <f>IF(N104&lt;&gt;0,1,0)</f>
        <v>0</v>
      </c>
      <c r="BJ104" s="99">
        <f>IF(P104&lt;&gt;0,1,0)</f>
        <v>0</v>
      </c>
      <c r="BL104" s="99">
        <f>IF(R104&lt;&gt;0,1,0)</f>
        <v>0</v>
      </c>
      <c r="BN104" s="99">
        <f>IF(T104&lt;&gt;0,1,0)</f>
        <v>0</v>
      </c>
      <c r="BP104" s="99">
        <f>IF(V104&lt;&gt;0,1,0)</f>
        <v>0</v>
      </c>
      <c r="BR104" s="99">
        <f>IF(X104&lt;&gt;0,1,0)</f>
        <v>0</v>
      </c>
      <c r="BT104" s="99">
        <f>IF(Z104&lt;&gt;0,1,0)</f>
        <v>0</v>
      </c>
      <c r="BV104" s="99">
        <f>IF(AB104&lt;&gt;0,1,0)</f>
        <v>0</v>
      </c>
      <c r="BX104" s="99">
        <f>IF(AD104&lt;&gt;0,1,0)</f>
        <v>0</v>
      </c>
      <c r="BZ104" s="99">
        <f>IF(AF104&lt;&gt;0,1,0)</f>
        <v>0</v>
      </c>
      <c r="CB104" s="99">
        <f>IF(AH104&lt;&gt;0,1,0)</f>
        <v>0</v>
      </c>
      <c r="CD104" s="99">
        <f>IF(AJ104&lt;&gt;0,1,0)</f>
        <v>0</v>
      </c>
      <c r="CF104" s="99">
        <f>IF(AL104&lt;&gt;0,1,0)</f>
        <v>0</v>
      </c>
      <c r="CH104" s="99">
        <f>IF(AN104&lt;&gt;0,1,0)</f>
        <v>0</v>
      </c>
      <c r="CJ104" s="99">
        <f>IF(AP104&lt;&gt;0,1,0)</f>
        <v>0</v>
      </c>
      <c r="CL104" s="99">
        <f>IF(AR104&lt;&gt;0,1,0)</f>
        <v>0</v>
      </c>
      <c r="CN104" s="99">
        <f>IF(AT104&lt;&gt;0,1,0)</f>
        <v>0</v>
      </c>
      <c r="CP104" s="99">
        <f>IF(AV104&lt;&gt;0,1,0)</f>
        <v>0</v>
      </c>
      <c r="CR104" s="99">
        <f>IF(AX104&lt;&gt;0,1,0)</f>
        <v>0</v>
      </c>
      <c r="CT104" s="99">
        <f>IF(AZ104&lt;&gt;0,1,0)</f>
        <v>0</v>
      </c>
      <c r="CV104" s="99">
        <f>IF(BB104&lt;&gt;0,1,0)</f>
        <v>0</v>
      </c>
      <c r="CX104" s="99">
        <f>IF(BD104&lt;&gt;0,1,0)</f>
        <v>0</v>
      </c>
    </row>
    <row r="105" spans="2:102" ht="24.75" customHeight="1">
      <c r="B105" s="329" t="s">
        <v>320</v>
      </c>
      <c r="C105" s="330"/>
      <c r="D105" s="332">
        <f>IF('6 Obecność na treningu'!B73="","",'6 Obecność na treningu'!B73)</f>
      </c>
      <c r="E105" s="332">
        <f>IF('6 Obecność na treningu'!C73="","",'6 Obecność na treningu'!C73)</f>
      </c>
      <c r="F105" s="333">
        <f>IF('6 Obecność na treningu'!D73="","",'6 Obecność na treningu'!D73)</f>
      </c>
      <c r="G105" s="334">
        <f>IF(SUM(BF105:CX105)=0,"",SUM(BF105:CX105))</f>
      </c>
      <c r="H105" s="293" t="s">
        <v>257</v>
      </c>
      <c r="I105" s="293"/>
      <c r="L105" s="99">
        <f>COUNTIF('6 Obecność na treningu'!G73:H73,("=T"))+COUNTIF('6 Obecność na treningu'!G73:H73,("=C"))+COUNTIF('6 Obecność na treningu'!G73:H73,("=K"))</f>
        <v>0</v>
      </c>
      <c r="N105" s="99">
        <f>COUNTIF('6 Obecność na treningu'!I73:J73,("=T"))+COUNTIF('6 Obecność na treningu'!I73:J73,("=C"))+COUNTIF('6 Obecność na treningu'!I73:J73,("=K"))</f>
        <v>0</v>
      </c>
      <c r="P105" s="99">
        <f>COUNTIF('6 Obecność na treningu'!K73:L73,("=T"))+COUNTIF('6 Obecność na treningu'!K73:L73,("=C"))+COUNTIF('6 Obecność na treningu'!K73:L73,("=K"))</f>
        <v>0</v>
      </c>
      <c r="R105" s="99">
        <f>COUNTIF('6 Obecność na treningu'!M73:N73,("=T"))+COUNTIF('6 Obecność na treningu'!M73:N73,("=C"))+COUNTIF('6 Obecność na treningu'!M73:N73,("=K"))</f>
        <v>0</v>
      </c>
      <c r="T105" s="99">
        <f>COUNTIF('6 Obecność na treningu'!O73:P73,("=T"))+COUNTIF('6 Obecność na treningu'!O73:P73,("=C"))+COUNTIF('6 Obecność na treningu'!O73:P73,("=K"))</f>
        <v>0</v>
      </c>
      <c r="V105" s="99">
        <f>COUNTIF('6 Obecność na treningu'!Q73:R73,("=T"))+COUNTIF('6 Obecność na treningu'!Q73:R73,("=C"))+COUNTIF('6 Obecność na treningu'!Q73:R73,("=K"))</f>
        <v>0</v>
      </c>
      <c r="X105" s="99">
        <f>COUNTIF('6 Obecność na treningu'!S73:T73,("=T"))+COUNTIF('6 Obecność na treningu'!S73:T73,("=C"))+COUNTIF('6 Obecność na treningu'!S73:T73,("=K"))</f>
        <v>0</v>
      </c>
      <c r="Z105" s="99">
        <f>COUNTIF('6 Obecność na treningu'!U73:V73,("=T"))+COUNTIF('6 Obecność na treningu'!U73:V73,("=C"))+COUNTIF('6 Obecność na treningu'!U73:V73,("=K"))</f>
        <v>0</v>
      </c>
      <c r="AB105" s="99">
        <f>COUNTIF('6 Obecność na treningu'!W73:X73,("=T"))+COUNTIF('6 Obecność na treningu'!W73:X73,("=C"))+COUNTIF('6 Obecność na treningu'!W73:X73,("=K"))</f>
        <v>0</v>
      </c>
      <c r="AD105" s="99">
        <f>COUNTIF('6 Obecność na treningu'!Y73:Z73,("=T"))+COUNTIF('6 Obecność na treningu'!Y73:Z73,("=C"))+COUNTIF('6 Obecność na treningu'!Y73:Z73,("=K"))</f>
        <v>0</v>
      </c>
      <c r="AF105" s="99">
        <f>COUNTIF('6 Obecność na treningu'!AA73:AB73,("=T"))+COUNTIF('6 Obecność na treningu'!AA73:AB73,("=C"))+COUNTIF('6 Obecność na treningu'!AA73:AB73,("=K"))</f>
        <v>0</v>
      </c>
      <c r="AH105" s="99">
        <f>COUNTIF('6 Obecność na treningu'!AC73:AD73,("=T"))+COUNTIF('6 Obecność na treningu'!AC73:AD73,("=C"))+COUNTIF('6 Obecność na treningu'!AC73:AD73,("=K"))</f>
        <v>0</v>
      </c>
      <c r="AJ105" s="99">
        <f>COUNTIF('6 Obecność na treningu'!AE73:AF73,("=T"))+COUNTIF('6 Obecność na treningu'!AE73:AF73,("=C"))+COUNTIF('6 Obecność na treningu'!AE73:AF73,("=K"))</f>
        <v>0</v>
      </c>
      <c r="AL105" s="99">
        <f>COUNTIF('6 Obecność na treningu'!AG73:AH73,("=T"))+COUNTIF('6 Obecność na treningu'!AG73:AH73,("=C"))+COUNTIF('6 Obecność na treningu'!AG73:AH73,("=K"))</f>
        <v>0</v>
      </c>
      <c r="AN105" s="99">
        <f>COUNTIF('6 Obecność na treningu'!AI73:AJ73,("=T"))+COUNTIF('6 Obecność na treningu'!AI73:AJ73,("=C"))+COUNTIF('6 Obecność na treningu'!AI73:AJ73,("=K"))</f>
        <v>0</v>
      </c>
      <c r="AP105" s="99">
        <f>COUNTIF('6 Obecność na treningu'!AK73:AL73,("=T"))+COUNTIF('6 Obecność na treningu'!AK73:AL73,("=C"))+COUNTIF('6 Obecność na treningu'!AK73:AL73,("=K"))</f>
        <v>0</v>
      </c>
      <c r="AR105" s="99">
        <f>COUNTIF('6 Obecność na treningu'!AM73:AN73,("=T"))+COUNTIF('6 Obecność na treningu'!AM73:AN73,("=C"))+COUNTIF('6 Obecność na treningu'!AM73:AN73,("=K"))</f>
        <v>0</v>
      </c>
      <c r="AT105" s="99">
        <f>COUNTIF('6 Obecność na treningu'!AO73:AP73,("=T"))+COUNTIF('6 Obecność na treningu'!AO73:AP73,("=C"))+COUNTIF('6 Obecność na treningu'!AO73:AP73,("=K"))</f>
        <v>0</v>
      </c>
      <c r="AV105" s="99">
        <f>COUNTIF('6 Obecność na treningu'!AQ73:AR73,("=T"))+COUNTIF('6 Obecność na treningu'!AQ73:AR73,("=C"))+COUNTIF('6 Obecność na treningu'!AQ73:AR73,("=K"))</f>
        <v>0</v>
      </c>
      <c r="AX105" s="99">
        <f>COUNTIF('6 Obecność na treningu'!AS73:AT73,("=T"))+COUNTIF('6 Obecność na treningu'!AS73:AT73,("=C"))+COUNTIF('6 Obecność na treningu'!AS73:AT73,("=K"))</f>
        <v>0</v>
      </c>
      <c r="AZ105" s="99">
        <f>COUNTIF('6 Obecność na treningu'!AU73:AV73,("=T"))+COUNTIF('6 Obecność na treningu'!AU73:AV73,("=C"))+COUNTIF('6 Obecność na treningu'!AU73:AV73,("=K"))</f>
        <v>0</v>
      </c>
      <c r="BB105" s="99">
        <f>COUNTIF('6 Obecność na treningu'!AW73:AX73,("=T"))+COUNTIF('6 Obecność na treningu'!AW73:AX73,("=C"))+COUNTIF('6 Obecność na treningu'!AW73:AX73,("=K"))</f>
        <v>0</v>
      </c>
      <c r="BD105" s="322">
        <f>COUNTIF('6 Obecność na treningu'!AY73:AZ73,("=T"))+COUNTIF('6 Obecność na treningu'!AY73:AZ73,("=C"))+COUNTIF('6 Obecność na treningu'!AY73:AZ73,("=K"))</f>
        <v>0</v>
      </c>
      <c r="BF105" s="99">
        <f>IF(L105&lt;&gt;0,1,0)</f>
        <v>0</v>
      </c>
      <c r="BH105" s="99">
        <f>IF(N105&lt;&gt;0,1,0)</f>
        <v>0</v>
      </c>
      <c r="BJ105" s="99">
        <f>IF(P105&lt;&gt;0,1,0)</f>
        <v>0</v>
      </c>
      <c r="BL105" s="99">
        <f>IF(R105&lt;&gt;0,1,0)</f>
        <v>0</v>
      </c>
      <c r="BN105" s="99">
        <f>IF(T105&lt;&gt;0,1,0)</f>
        <v>0</v>
      </c>
      <c r="BP105" s="99">
        <f>IF(V105&lt;&gt;0,1,0)</f>
        <v>0</v>
      </c>
      <c r="BR105" s="99">
        <f>IF(X105&lt;&gt;0,1,0)</f>
        <v>0</v>
      </c>
      <c r="BT105" s="99">
        <f>IF(Z105&lt;&gt;0,1,0)</f>
        <v>0</v>
      </c>
      <c r="BV105" s="99">
        <f>IF(AB105&lt;&gt;0,1,0)</f>
        <v>0</v>
      </c>
      <c r="BX105" s="99">
        <f>IF(AD105&lt;&gt;0,1,0)</f>
        <v>0</v>
      </c>
      <c r="BZ105" s="99">
        <f>IF(AF105&lt;&gt;0,1,0)</f>
        <v>0</v>
      </c>
      <c r="CB105" s="99">
        <f>IF(AH105&lt;&gt;0,1,0)</f>
        <v>0</v>
      </c>
      <c r="CD105" s="99">
        <f>IF(AJ105&lt;&gt;0,1,0)</f>
        <v>0</v>
      </c>
      <c r="CF105" s="99">
        <f>IF(AL105&lt;&gt;0,1,0)</f>
        <v>0</v>
      </c>
      <c r="CH105" s="99">
        <f>IF(AN105&lt;&gt;0,1,0)</f>
        <v>0</v>
      </c>
      <c r="CJ105" s="99">
        <f>IF(AP105&lt;&gt;0,1,0)</f>
        <v>0</v>
      </c>
      <c r="CL105" s="99">
        <f>IF(AR105&lt;&gt;0,1,0)</f>
        <v>0</v>
      </c>
      <c r="CN105" s="99">
        <f>IF(AT105&lt;&gt;0,1,0)</f>
        <v>0</v>
      </c>
      <c r="CP105" s="99">
        <f>IF(AV105&lt;&gt;0,1,0)</f>
        <v>0</v>
      </c>
      <c r="CR105" s="99">
        <f>IF(AX105&lt;&gt;0,1,0)</f>
        <v>0</v>
      </c>
      <c r="CT105" s="99">
        <f>IF(AZ105&lt;&gt;0,1,0)</f>
        <v>0</v>
      </c>
      <c r="CV105" s="99">
        <f>IF(BB105&lt;&gt;0,1,0)</f>
        <v>0</v>
      </c>
      <c r="CX105" s="99">
        <f>IF(BD105&lt;&gt;0,1,0)</f>
        <v>0</v>
      </c>
    </row>
    <row r="106" spans="2:102" ht="24.75" customHeight="1">
      <c r="B106" s="329" t="s">
        <v>321</v>
      </c>
      <c r="C106" s="330"/>
      <c r="D106" s="332">
        <f>IF('6 Obecność na treningu'!B74="","",'6 Obecność na treningu'!B74)</f>
      </c>
      <c r="E106" s="332">
        <f>IF('6 Obecność na treningu'!C74="","",'6 Obecność na treningu'!C74)</f>
      </c>
      <c r="F106" s="333">
        <f>IF('6 Obecność na treningu'!D74="","",'6 Obecność na treningu'!D74)</f>
      </c>
      <c r="G106" s="334">
        <f>IF(SUM(BF106:CX106)=0,"",SUM(BF106:CX106))</f>
      </c>
      <c r="H106" s="293" t="s">
        <v>257</v>
      </c>
      <c r="I106" s="293"/>
      <c r="L106" s="99">
        <f>COUNTIF('6 Obecność na treningu'!G74:H74,("=T"))+COUNTIF('6 Obecność na treningu'!G74:H74,("=C"))+COUNTIF('6 Obecność na treningu'!G74:H74,("=K"))</f>
        <v>0</v>
      </c>
      <c r="N106" s="99">
        <f>COUNTIF('6 Obecność na treningu'!I74:J74,("=T"))+COUNTIF('6 Obecność na treningu'!I74:J74,("=C"))+COUNTIF('6 Obecność na treningu'!I74:J74,("=K"))</f>
        <v>0</v>
      </c>
      <c r="P106" s="99">
        <f>COUNTIF('6 Obecność na treningu'!K74:L74,("=T"))+COUNTIF('6 Obecność na treningu'!K74:L74,("=C"))+COUNTIF('6 Obecność na treningu'!K74:L74,("=K"))</f>
        <v>0</v>
      </c>
      <c r="R106" s="99">
        <f>COUNTIF('6 Obecność na treningu'!M74:N74,("=T"))+COUNTIF('6 Obecność na treningu'!M74:N74,("=C"))+COUNTIF('6 Obecność na treningu'!M74:N74,("=K"))</f>
        <v>0</v>
      </c>
      <c r="T106" s="99">
        <f>COUNTIF('6 Obecność na treningu'!O74:P74,("=T"))+COUNTIF('6 Obecność na treningu'!O74:P74,("=C"))+COUNTIF('6 Obecność na treningu'!O74:P74,("=K"))</f>
        <v>0</v>
      </c>
      <c r="V106" s="99">
        <f>COUNTIF('6 Obecność na treningu'!Q74:R74,("=T"))+COUNTIF('6 Obecność na treningu'!Q74:R74,("=C"))+COUNTIF('6 Obecność na treningu'!Q74:R74,("=K"))</f>
        <v>0</v>
      </c>
      <c r="X106" s="99">
        <f>COUNTIF('6 Obecność na treningu'!S74:T74,("=T"))+COUNTIF('6 Obecność na treningu'!S74:T74,("=C"))+COUNTIF('6 Obecność na treningu'!S74:T74,("=K"))</f>
        <v>0</v>
      </c>
      <c r="Z106" s="99">
        <f>COUNTIF('6 Obecność na treningu'!U74:V74,("=T"))+COUNTIF('6 Obecność na treningu'!U74:V74,("=C"))+COUNTIF('6 Obecność na treningu'!U74:V74,("=K"))</f>
        <v>0</v>
      </c>
      <c r="AB106" s="99">
        <f>COUNTIF('6 Obecność na treningu'!W74:X74,("=T"))+COUNTIF('6 Obecność na treningu'!W74:X74,("=C"))+COUNTIF('6 Obecność na treningu'!W74:X74,("=K"))</f>
        <v>0</v>
      </c>
      <c r="AD106" s="99">
        <f>COUNTIF('6 Obecność na treningu'!Y74:Z74,("=T"))+COUNTIF('6 Obecność na treningu'!Y74:Z74,("=C"))+COUNTIF('6 Obecność na treningu'!Y74:Z74,("=K"))</f>
        <v>0</v>
      </c>
      <c r="AF106" s="99">
        <f>COUNTIF('6 Obecność na treningu'!AA74:AB74,("=T"))+COUNTIF('6 Obecność na treningu'!AA74:AB74,("=C"))+COUNTIF('6 Obecność na treningu'!AA74:AB74,("=K"))</f>
        <v>0</v>
      </c>
      <c r="AH106" s="99">
        <f>COUNTIF('6 Obecność na treningu'!AC74:AD74,("=T"))+COUNTIF('6 Obecność na treningu'!AC74:AD74,("=C"))+COUNTIF('6 Obecność na treningu'!AC74:AD74,("=K"))</f>
        <v>0</v>
      </c>
      <c r="AJ106" s="99">
        <f>COUNTIF('6 Obecność na treningu'!AE74:AF74,("=T"))+COUNTIF('6 Obecność na treningu'!AE74:AF74,("=C"))+COUNTIF('6 Obecność na treningu'!AE74:AF74,("=K"))</f>
        <v>0</v>
      </c>
      <c r="AL106" s="99">
        <f>COUNTIF('6 Obecność na treningu'!AG74:AH74,("=T"))+COUNTIF('6 Obecność na treningu'!AG74:AH74,("=C"))+COUNTIF('6 Obecność na treningu'!AG74:AH74,("=K"))</f>
        <v>0</v>
      </c>
      <c r="AN106" s="99">
        <f>COUNTIF('6 Obecność na treningu'!AI74:AJ74,("=T"))+COUNTIF('6 Obecność na treningu'!AI74:AJ74,("=C"))+COUNTIF('6 Obecność na treningu'!AI74:AJ74,("=K"))</f>
        <v>0</v>
      </c>
      <c r="AP106" s="99">
        <f>COUNTIF('6 Obecność na treningu'!AK74:AL74,("=T"))+COUNTIF('6 Obecność na treningu'!AK74:AL74,("=C"))+COUNTIF('6 Obecność na treningu'!AK74:AL74,("=K"))</f>
        <v>0</v>
      </c>
      <c r="AR106" s="99">
        <f>COUNTIF('6 Obecność na treningu'!AM74:AN74,("=T"))+COUNTIF('6 Obecność na treningu'!AM74:AN74,("=C"))+COUNTIF('6 Obecność na treningu'!AM74:AN74,("=K"))</f>
        <v>0</v>
      </c>
      <c r="AT106" s="99">
        <f>COUNTIF('6 Obecność na treningu'!AO74:AP74,("=T"))+COUNTIF('6 Obecność na treningu'!AO74:AP74,("=C"))+COUNTIF('6 Obecność na treningu'!AO74:AP74,("=K"))</f>
        <v>0</v>
      </c>
      <c r="AV106" s="99">
        <f>COUNTIF('6 Obecność na treningu'!AQ74:AR74,("=T"))+COUNTIF('6 Obecność na treningu'!AQ74:AR74,("=C"))+COUNTIF('6 Obecność na treningu'!AQ74:AR74,("=K"))</f>
        <v>0</v>
      </c>
      <c r="AX106" s="99">
        <f>COUNTIF('6 Obecność na treningu'!AS74:AT74,("=T"))+COUNTIF('6 Obecność na treningu'!AS74:AT74,("=C"))+COUNTIF('6 Obecność na treningu'!AS74:AT74,("=K"))</f>
        <v>0</v>
      </c>
      <c r="AZ106" s="99">
        <f>COUNTIF('6 Obecność na treningu'!AU74:AV74,("=T"))+COUNTIF('6 Obecność na treningu'!AU74:AV74,("=C"))+COUNTIF('6 Obecność na treningu'!AU74:AV74,("=K"))</f>
        <v>0</v>
      </c>
      <c r="BB106" s="99">
        <f>COUNTIF('6 Obecność na treningu'!AW74:AX74,("=T"))+COUNTIF('6 Obecność na treningu'!AW74:AX74,("=C"))+COUNTIF('6 Obecność na treningu'!AW74:AX74,("=K"))</f>
        <v>0</v>
      </c>
      <c r="BD106" s="322">
        <f>COUNTIF('6 Obecność na treningu'!AY74:AZ74,("=T"))+COUNTIF('6 Obecność na treningu'!AY74:AZ74,("=C"))+COUNTIF('6 Obecność na treningu'!AY74:AZ74,("=K"))</f>
        <v>0</v>
      </c>
      <c r="BF106" s="99">
        <f>IF(L106&lt;&gt;0,1,0)</f>
        <v>0</v>
      </c>
      <c r="BH106" s="99">
        <f>IF(N106&lt;&gt;0,1,0)</f>
        <v>0</v>
      </c>
      <c r="BJ106" s="99">
        <f>IF(P106&lt;&gt;0,1,0)</f>
        <v>0</v>
      </c>
      <c r="BL106" s="99">
        <f>IF(R106&lt;&gt;0,1,0)</f>
        <v>0</v>
      </c>
      <c r="BN106" s="99">
        <f>IF(T106&lt;&gt;0,1,0)</f>
        <v>0</v>
      </c>
      <c r="BP106" s="99">
        <f>IF(V106&lt;&gt;0,1,0)</f>
        <v>0</v>
      </c>
      <c r="BR106" s="99">
        <f>IF(X106&lt;&gt;0,1,0)</f>
        <v>0</v>
      </c>
      <c r="BT106" s="99">
        <f>IF(Z106&lt;&gt;0,1,0)</f>
        <v>0</v>
      </c>
      <c r="BV106" s="99">
        <f>IF(AB106&lt;&gt;0,1,0)</f>
        <v>0</v>
      </c>
      <c r="BX106" s="99">
        <f>IF(AD106&lt;&gt;0,1,0)</f>
        <v>0</v>
      </c>
      <c r="BZ106" s="99">
        <f>IF(AF106&lt;&gt;0,1,0)</f>
        <v>0</v>
      </c>
      <c r="CB106" s="99">
        <f>IF(AH106&lt;&gt;0,1,0)</f>
        <v>0</v>
      </c>
      <c r="CD106" s="99">
        <f>IF(AJ106&lt;&gt;0,1,0)</f>
        <v>0</v>
      </c>
      <c r="CF106" s="99">
        <f>IF(AL106&lt;&gt;0,1,0)</f>
        <v>0</v>
      </c>
      <c r="CH106" s="99">
        <f>IF(AN106&lt;&gt;0,1,0)</f>
        <v>0</v>
      </c>
      <c r="CJ106" s="99">
        <f>IF(AP106&lt;&gt;0,1,0)</f>
        <v>0</v>
      </c>
      <c r="CL106" s="99">
        <f>IF(AR106&lt;&gt;0,1,0)</f>
        <v>0</v>
      </c>
      <c r="CN106" s="99">
        <f>IF(AT106&lt;&gt;0,1,0)</f>
        <v>0</v>
      </c>
      <c r="CP106" s="99">
        <f>IF(AV106&lt;&gt;0,1,0)</f>
        <v>0</v>
      </c>
      <c r="CR106" s="99">
        <f>IF(AX106&lt;&gt;0,1,0)</f>
        <v>0</v>
      </c>
      <c r="CT106" s="99">
        <f>IF(AZ106&lt;&gt;0,1,0)</f>
        <v>0</v>
      </c>
      <c r="CV106" s="99">
        <f>IF(BB106&lt;&gt;0,1,0)</f>
        <v>0</v>
      </c>
      <c r="CX106" s="99">
        <f>IF(BD106&lt;&gt;0,1,0)</f>
        <v>0</v>
      </c>
    </row>
    <row r="107" spans="2:102" ht="24.75" customHeight="1">
      <c r="B107" s="329" t="s">
        <v>322</v>
      </c>
      <c r="C107" s="330"/>
      <c r="D107" s="332">
        <f>IF('6 Obecność na treningu'!B75="","",'6 Obecność na treningu'!B75)</f>
      </c>
      <c r="E107" s="332">
        <f>IF('6 Obecność na treningu'!C75="","",'6 Obecność na treningu'!C75)</f>
      </c>
      <c r="F107" s="333">
        <f>IF('6 Obecność na treningu'!D75="","",'6 Obecność na treningu'!D75)</f>
      </c>
      <c r="G107" s="334">
        <f>IF(SUM(BF107:CX107)=0,"",SUM(BF107:CX107))</f>
      </c>
      <c r="H107" s="293" t="s">
        <v>257</v>
      </c>
      <c r="I107" s="293"/>
      <c r="L107" s="99">
        <f>COUNTIF('6 Obecność na treningu'!G75:H75,("=T"))+COUNTIF('6 Obecność na treningu'!G75:H75,("=C"))+COUNTIF('6 Obecność na treningu'!G75:H75,("=K"))</f>
        <v>0</v>
      </c>
      <c r="N107" s="99">
        <f>COUNTIF('6 Obecność na treningu'!I75:J75,("=T"))+COUNTIF('6 Obecność na treningu'!I75:J75,("=C"))+COUNTIF('6 Obecność na treningu'!I75:J75,("=K"))</f>
        <v>0</v>
      </c>
      <c r="P107" s="99">
        <f>COUNTIF('6 Obecność na treningu'!K75:L75,("=T"))+COUNTIF('6 Obecność na treningu'!K75:L75,("=C"))+COUNTIF('6 Obecność na treningu'!K75:L75,("=K"))</f>
        <v>0</v>
      </c>
      <c r="R107" s="99">
        <f>COUNTIF('6 Obecność na treningu'!M75:N75,("=T"))+COUNTIF('6 Obecność na treningu'!M75:N75,("=C"))+COUNTIF('6 Obecność na treningu'!M75:N75,("=K"))</f>
        <v>0</v>
      </c>
      <c r="T107" s="99">
        <f>COUNTIF('6 Obecność na treningu'!O75:P75,("=T"))+COUNTIF('6 Obecność na treningu'!O75:P75,("=C"))+COUNTIF('6 Obecność na treningu'!O75:P75,("=K"))</f>
        <v>0</v>
      </c>
      <c r="V107" s="99">
        <f>COUNTIF('6 Obecność na treningu'!Q75:R75,("=T"))+COUNTIF('6 Obecność na treningu'!Q75:R75,("=C"))+COUNTIF('6 Obecność na treningu'!Q75:R75,("=K"))</f>
        <v>0</v>
      </c>
      <c r="X107" s="99">
        <f>COUNTIF('6 Obecność na treningu'!S75:T75,("=T"))+COUNTIF('6 Obecność na treningu'!S75:T75,("=C"))+COUNTIF('6 Obecność na treningu'!S75:T75,("=K"))</f>
        <v>0</v>
      </c>
      <c r="Z107" s="99">
        <f>COUNTIF('6 Obecność na treningu'!U75:V75,("=T"))+COUNTIF('6 Obecność na treningu'!U75:V75,("=C"))+COUNTIF('6 Obecność na treningu'!U75:V75,("=K"))</f>
        <v>0</v>
      </c>
      <c r="AB107" s="99">
        <f>COUNTIF('6 Obecność na treningu'!W75:X75,("=T"))+COUNTIF('6 Obecność na treningu'!W75:X75,("=C"))+COUNTIF('6 Obecność na treningu'!W75:X75,("=K"))</f>
        <v>0</v>
      </c>
      <c r="AD107" s="99">
        <f>COUNTIF('6 Obecność na treningu'!Y75:Z75,("=T"))+COUNTIF('6 Obecność na treningu'!Y75:Z75,("=C"))+COUNTIF('6 Obecność na treningu'!Y75:Z75,("=K"))</f>
        <v>0</v>
      </c>
      <c r="AF107" s="99">
        <f>COUNTIF('6 Obecność na treningu'!AA75:AB75,("=T"))+COUNTIF('6 Obecność na treningu'!AA75:AB75,("=C"))+COUNTIF('6 Obecność na treningu'!AA75:AB75,("=K"))</f>
        <v>0</v>
      </c>
      <c r="AH107" s="99">
        <f>COUNTIF('6 Obecność na treningu'!AC75:AD75,("=T"))+COUNTIF('6 Obecność na treningu'!AC75:AD75,("=C"))+COUNTIF('6 Obecność na treningu'!AC75:AD75,("=K"))</f>
        <v>0</v>
      </c>
      <c r="AJ107" s="99">
        <f>COUNTIF('6 Obecność na treningu'!AE75:AF75,("=T"))+COUNTIF('6 Obecność na treningu'!AE75:AF75,("=C"))+COUNTIF('6 Obecność na treningu'!AE75:AF75,("=K"))</f>
        <v>0</v>
      </c>
      <c r="AL107" s="99">
        <f>COUNTIF('6 Obecność na treningu'!AG75:AH75,("=T"))+COUNTIF('6 Obecność na treningu'!AG75:AH75,("=C"))+COUNTIF('6 Obecność na treningu'!AG75:AH75,("=K"))</f>
        <v>0</v>
      </c>
      <c r="AN107" s="99">
        <f>COUNTIF('6 Obecność na treningu'!AI75:AJ75,("=T"))+COUNTIF('6 Obecność na treningu'!AI75:AJ75,("=C"))+COUNTIF('6 Obecność na treningu'!AI75:AJ75,("=K"))</f>
        <v>0</v>
      </c>
      <c r="AP107" s="99">
        <f>COUNTIF('6 Obecność na treningu'!AK75:AL75,("=T"))+COUNTIF('6 Obecność na treningu'!AK75:AL75,("=C"))+COUNTIF('6 Obecność na treningu'!AK75:AL75,("=K"))</f>
        <v>0</v>
      </c>
      <c r="AR107" s="99">
        <f>COUNTIF('6 Obecność na treningu'!AM75:AN75,("=T"))+COUNTIF('6 Obecność na treningu'!AM75:AN75,("=C"))+COUNTIF('6 Obecność na treningu'!AM75:AN75,("=K"))</f>
        <v>0</v>
      </c>
      <c r="AT107" s="99">
        <f>COUNTIF('6 Obecność na treningu'!AO75:AP75,("=T"))+COUNTIF('6 Obecność na treningu'!AO75:AP75,("=C"))+COUNTIF('6 Obecność na treningu'!AO75:AP75,("=K"))</f>
        <v>0</v>
      </c>
      <c r="AV107" s="99">
        <f>COUNTIF('6 Obecność na treningu'!AQ75:AR75,("=T"))+COUNTIF('6 Obecność na treningu'!AQ75:AR75,("=C"))+COUNTIF('6 Obecność na treningu'!AQ75:AR75,("=K"))</f>
        <v>0</v>
      </c>
      <c r="AX107" s="99">
        <f>COUNTIF('6 Obecność na treningu'!AS75:AT75,("=T"))+COUNTIF('6 Obecność na treningu'!AS75:AT75,("=C"))+COUNTIF('6 Obecność na treningu'!AS75:AT75,("=K"))</f>
        <v>0</v>
      </c>
      <c r="AZ107" s="99">
        <f>COUNTIF('6 Obecność na treningu'!AU75:AV75,("=T"))+COUNTIF('6 Obecność na treningu'!AU75:AV75,("=C"))+COUNTIF('6 Obecność na treningu'!AU75:AV75,("=K"))</f>
        <v>0</v>
      </c>
      <c r="BB107" s="99">
        <f>COUNTIF('6 Obecność na treningu'!AW75:AX75,("=T"))+COUNTIF('6 Obecność na treningu'!AW75:AX75,("=C"))+COUNTIF('6 Obecność na treningu'!AW75:AX75,("=K"))</f>
        <v>0</v>
      </c>
      <c r="BD107" s="322">
        <f>COUNTIF('6 Obecność na treningu'!AY75:AZ75,("=T"))+COUNTIF('6 Obecność na treningu'!AY75:AZ75,("=C"))+COUNTIF('6 Obecność na treningu'!AY75:AZ75,("=K"))</f>
        <v>0</v>
      </c>
      <c r="BF107" s="99">
        <f>IF(L107&lt;&gt;0,1,0)</f>
        <v>0</v>
      </c>
      <c r="BH107" s="99">
        <f>IF(N107&lt;&gt;0,1,0)</f>
        <v>0</v>
      </c>
      <c r="BJ107" s="99">
        <f>IF(P107&lt;&gt;0,1,0)</f>
        <v>0</v>
      </c>
      <c r="BL107" s="99">
        <f>IF(R107&lt;&gt;0,1,0)</f>
        <v>0</v>
      </c>
      <c r="BN107" s="99">
        <f>IF(T107&lt;&gt;0,1,0)</f>
        <v>0</v>
      </c>
      <c r="BP107" s="99">
        <f>IF(V107&lt;&gt;0,1,0)</f>
        <v>0</v>
      </c>
      <c r="BR107" s="99">
        <f>IF(X107&lt;&gt;0,1,0)</f>
        <v>0</v>
      </c>
      <c r="BT107" s="99">
        <f>IF(Z107&lt;&gt;0,1,0)</f>
        <v>0</v>
      </c>
      <c r="BV107" s="99">
        <f>IF(AB107&lt;&gt;0,1,0)</f>
        <v>0</v>
      </c>
      <c r="BX107" s="99">
        <f>IF(AD107&lt;&gt;0,1,0)</f>
        <v>0</v>
      </c>
      <c r="BZ107" s="99">
        <f>IF(AF107&lt;&gt;0,1,0)</f>
        <v>0</v>
      </c>
      <c r="CB107" s="99">
        <f>IF(AH107&lt;&gt;0,1,0)</f>
        <v>0</v>
      </c>
      <c r="CD107" s="99">
        <f>IF(AJ107&lt;&gt;0,1,0)</f>
        <v>0</v>
      </c>
      <c r="CF107" s="99">
        <f>IF(AL107&lt;&gt;0,1,0)</f>
        <v>0</v>
      </c>
      <c r="CH107" s="99">
        <f>IF(AN107&lt;&gt;0,1,0)</f>
        <v>0</v>
      </c>
      <c r="CJ107" s="99">
        <f>IF(AP107&lt;&gt;0,1,0)</f>
        <v>0</v>
      </c>
      <c r="CL107" s="99">
        <f>IF(AR107&lt;&gt;0,1,0)</f>
        <v>0</v>
      </c>
      <c r="CN107" s="99">
        <f>IF(AT107&lt;&gt;0,1,0)</f>
        <v>0</v>
      </c>
      <c r="CP107" s="99">
        <f>IF(AV107&lt;&gt;0,1,0)</f>
        <v>0</v>
      </c>
      <c r="CR107" s="99">
        <f>IF(AX107&lt;&gt;0,1,0)</f>
        <v>0</v>
      </c>
      <c r="CT107" s="99">
        <f>IF(AZ107&lt;&gt;0,1,0)</f>
        <v>0</v>
      </c>
      <c r="CV107" s="99">
        <f>IF(BB107&lt;&gt;0,1,0)</f>
        <v>0</v>
      </c>
      <c r="CX107" s="99">
        <f>IF(BD107&lt;&gt;0,1,0)</f>
        <v>0</v>
      </c>
    </row>
    <row r="108" spans="2:102" ht="24.75" customHeight="1">
      <c r="B108" s="329" t="s">
        <v>323</v>
      </c>
      <c r="C108" s="330"/>
      <c r="D108" s="332">
        <f>IF('6 Obecność na treningu'!B76="","",'6 Obecność na treningu'!B76)</f>
      </c>
      <c r="E108" s="332">
        <f>IF('6 Obecność na treningu'!C76="","",'6 Obecność na treningu'!C76)</f>
      </c>
      <c r="F108" s="333">
        <f>IF('6 Obecność na treningu'!D76="","",'6 Obecność na treningu'!D76)</f>
      </c>
      <c r="G108" s="334">
        <f>IF(SUM(BF108:CX108)=0,"",SUM(BF108:CX108))</f>
      </c>
      <c r="H108" s="293" t="s">
        <v>257</v>
      </c>
      <c r="I108" s="293"/>
      <c r="L108" s="99">
        <f>COUNTIF('6 Obecność na treningu'!G76:H76,("=T"))+COUNTIF('6 Obecność na treningu'!G76:H76,("=C"))+COUNTIF('6 Obecność na treningu'!G76:H76,("=K"))</f>
        <v>0</v>
      </c>
      <c r="N108" s="99">
        <f>COUNTIF('6 Obecność na treningu'!I76:J76,("=T"))+COUNTIF('6 Obecność na treningu'!I76:J76,("=C"))+COUNTIF('6 Obecność na treningu'!I76:J76,("=K"))</f>
        <v>0</v>
      </c>
      <c r="P108" s="99">
        <f>COUNTIF('6 Obecność na treningu'!K76:L76,("=T"))+COUNTIF('6 Obecność na treningu'!K76:L76,("=C"))+COUNTIF('6 Obecność na treningu'!K76:L76,("=K"))</f>
        <v>0</v>
      </c>
      <c r="R108" s="99">
        <f>COUNTIF('6 Obecność na treningu'!M76:N76,("=T"))+COUNTIF('6 Obecność na treningu'!M76:N76,("=C"))+COUNTIF('6 Obecność na treningu'!M76:N76,("=K"))</f>
        <v>0</v>
      </c>
      <c r="T108" s="99">
        <f>COUNTIF('6 Obecność na treningu'!O76:P76,("=T"))+COUNTIF('6 Obecność na treningu'!O76:P76,("=C"))+COUNTIF('6 Obecność na treningu'!O76:P76,("=K"))</f>
        <v>0</v>
      </c>
      <c r="V108" s="99">
        <f>COUNTIF('6 Obecność na treningu'!Q76:R76,("=T"))+COUNTIF('6 Obecność na treningu'!Q76:R76,("=C"))+COUNTIF('6 Obecność na treningu'!Q76:R76,("=K"))</f>
        <v>0</v>
      </c>
      <c r="X108" s="99">
        <f>COUNTIF('6 Obecność na treningu'!S76:T76,("=T"))+COUNTIF('6 Obecność na treningu'!S76:T76,("=C"))+COUNTIF('6 Obecność na treningu'!S76:T76,("=K"))</f>
        <v>0</v>
      </c>
      <c r="Z108" s="99">
        <f>COUNTIF('6 Obecność na treningu'!U76:V76,("=T"))+COUNTIF('6 Obecność na treningu'!U76:V76,("=C"))+COUNTIF('6 Obecność na treningu'!U76:V76,("=K"))</f>
        <v>0</v>
      </c>
      <c r="AB108" s="99">
        <f>COUNTIF('6 Obecność na treningu'!W76:X76,("=T"))+COUNTIF('6 Obecność na treningu'!W76:X76,("=C"))+COUNTIF('6 Obecność na treningu'!W76:X76,("=K"))</f>
        <v>0</v>
      </c>
      <c r="AD108" s="99">
        <f>COUNTIF('6 Obecność na treningu'!Y76:Z76,("=T"))+COUNTIF('6 Obecność na treningu'!Y76:Z76,("=C"))+COUNTIF('6 Obecność na treningu'!Y76:Z76,("=K"))</f>
        <v>0</v>
      </c>
      <c r="AF108" s="99">
        <f>COUNTIF('6 Obecność na treningu'!AA76:AB76,("=T"))+COUNTIF('6 Obecność na treningu'!AA76:AB76,("=C"))+COUNTIF('6 Obecność na treningu'!AA76:AB76,("=K"))</f>
        <v>0</v>
      </c>
      <c r="AH108" s="99">
        <f>COUNTIF('6 Obecność na treningu'!AC76:AD76,("=T"))+COUNTIF('6 Obecność na treningu'!AC76:AD76,("=C"))+COUNTIF('6 Obecność na treningu'!AC76:AD76,("=K"))</f>
        <v>0</v>
      </c>
      <c r="AJ108" s="99">
        <f>COUNTIF('6 Obecność na treningu'!AE76:AF76,("=T"))+COUNTIF('6 Obecność na treningu'!AE76:AF76,("=C"))+COUNTIF('6 Obecność na treningu'!AE76:AF76,("=K"))</f>
        <v>0</v>
      </c>
      <c r="AL108" s="99">
        <f>COUNTIF('6 Obecność na treningu'!AG76:AH76,("=T"))+COUNTIF('6 Obecność na treningu'!AG76:AH76,("=C"))+COUNTIF('6 Obecność na treningu'!AG76:AH76,("=K"))</f>
        <v>0</v>
      </c>
      <c r="AN108" s="99">
        <f>COUNTIF('6 Obecność na treningu'!AI76:AJ76,("=T"))+COUNTIF('6 Obecność na treningu'!AI76:AJ76,("=C"))+COUNTIF('6 Obecność na treningu'!AI76:AJ76,("=K"))</f>
        <v>0</v>
      </c>
      <c r="AP108" s="99">
        <f>COUNTIF('6 Obecność na treningu'!AK76:AL76,("=T"))+COUNTIF('6 Obecność na treningu'!AK76:AL76,("=C"))+COUNTIF('6 Obecność na treningu'!AK76:AL76,("=K"))</f>
        <v>0</v>
      </c>
      <c r="AR108" s="99">
        <f>COUNTIF('6 Obecność na treningu'!AM76:AN76,("=T"))+COUNTIF('6 Obecność na treningu'!AM76:AN76,("=C"))+COUNTIF('6 Obecność na treningu'!AM76:AN76,("=K"))</f>
        <v>0</v>
      </c>
      <c r="AT108" s="99">
        <f>COUNTIF('6 Obecność na treningu'!AO76:AP76,("=T"))+COUNTIF('6 Obecność na treningu'!AO76:AP76,("=C"))+COUNTIF('6 Obecność na treningu'!AO76:AP76,("=K"))</f>
        <v>0</v>
      </c>
      <c r="AV108" s="99">
        <f>COUNTIF('6 Obecność na treningu'!AQ76:AR76,("=T"))+COUNTIF('6 Obecność na treningu'!AQ76:AR76,("=C"))+COUNTIF('6 Obecność na treningu'!AQ76:AR76,("=K"))</f>
        <v>0</v>
      </c>
      <c r="AX108" s="99">
        <f>COUNTIF('6 Obecność na treningu'!AS76:AT76,("=T"))+COUNTIF('6 Obecność na treningu'!AS76:AT76,("=C"))+COUNTIF('6 Obecność na treningu'!AS76:AT76,("=K"))</f>
        <v>0</v>
      </c>
      <c r="AZ108" s="99">
        <f>COUNTIF('6 Obecność na treningu'!AU76:AV76,("=T"))+COUNTIF('6 Obecność na treningu'!AU76:AV76,("=C"))+COUNTIF('6 Obecność na treningu'!AU76:AV76,("=K"))</f>
        <v>0</v>
      </c>
      <c r="BB108" s="99">
        <f>COUNTIF('6 Obecność na treningu'!AW76:AX76,("=T"))+COUNTIF('6 Obecność na treningu'!AW76:AX76,("=C"))+COUNTIF('6 Obecność na treningu'!AW76:AX76,("=K"))</f>
        <v>0</v>
      </c>
      <c r="BD108" s="322">
        <f>COUNTIF('6 Obecność na treningu'!AY76:AZ76,("=T"))+COUNTIF('6 Obecność na treningu'!AY76:AZ76,("=C"))+COUNTIF('6 Obecność na treningu'!AY76:AZ76,("=K"))</f>
        <v>0</v>
      </c>
      <c r="BF108" s="99">
        <f>IF(L108&lt;&gt;0,1,0)</f>
        <v>0</v>
      </c>
      <c r="BH108" s="99">
        <f>IF(N108&lt;&gt;0,1,0)</f>
        <v>0</v>
      </c>
      <c r="BJ108" s="99">
        <f>IF(P108&lt;&gt;0,1,0)</f>
        <v>0</v>
      </c>
      <c r="BL108" s="99">
        <f>IF(R108&lt;&gt;0,1,0)</f>
        <v>0</v>
      </c>
      <c r="BN108" s="99">
        <f>IF(T108&lt;&gt;0,1,0)</f>
        <v>0</v>
      </c>
      <c r="BP108" s="99">
        <f>IF(V108&lt;&gt;0,1,0)</f>
        <v>0</v>
      </c>
      <c r="BR108" s="99">
        <f>IF(X108&lt;&gt;0,1,0)</f>
        <v>0</v>
      </c>
      <c r="BT108" s="99">
        <f>IF(Z108&lt;&gt;0,1,0)</f>
        <v>0</v>
      </c>
      <c r="BV108" s="99">
        <f>IF(AB108&lt;&gt;0,1,0)</f>
        <v>0</v>
      </c>
      <c r="BX108" s="99">
        <f>IF(AD108&lt;&gt;0,1,0)</f>
        <v>0</v>
      </c>
      <c r="BZ108" s="99">
        <f>IF(AF108&lt;&gt;0,1,0)</f>
        <v>0</v>
      </c>
      <c r="CB108" s="99">
        <f>IF(AH108&lt;&gt;0,1,0)</f>
        <v>0</v>
      </c>
      <c r="CD108" s="99">
        <f>IF(AJ108&lt;&gt;0,1,0)</f>
        <v>0</v>
      </c>
      <c r="CF108" s="99">
        <f>IF(AL108&lt;&gt;0,1,0)</f>
        <v>0</v>
      </c>
      <c r="CH108" s="99">
        <f>IF(AN108&lt;&gt;0,1,0)</f>
        <v>0</v>
      </c>
      <c r="CJ108" s="99">
        <f>IF(AP108&lt;&gt;0,1,0)</f>
        <v>0</v>
      </c>
      <c r="CL108" s="99">
        <f>IF(AR108&lt;&gt;0,1,0)</f>
        <v>0</v>
      </c>
      <c r="CN108" s="99">
        <f>IF(AT108&lt;&gt;0,1,0)</f>
        <v>0</v>
      </c>
      <c r="CP108" s="99">
        <f>IF(AV108&lt;&gt;0,1,0)</f>
        <v>0</v>
      </c>
      <c r="CR108" s="99">
        <f>IF(AX108&lt;&gt;0,1,0)</f>
        <v>0</v>
      </c>
      <c r="CT108" s="99">
        <f>IF(AZ108&lt;&gt;0,1,0)</f>
        <v>0</v>
      </c>
      <c r="CV108" s="99">
        <f>IF(BB108&lt;&gt;0,1,0)</f>
        <v>0</v>
      </c>
      <c r="CX108" s="99">
        <f>IF(BD108&lt;&gt;0,1,0)</f>
        <v>0</v>
      </c>
    </row>
    <row r="109" spans="2:102" ht="24.75" customHeight="1">
      <c r="B109" s="329" t="s">
        <v>324</v>
      </c>
      <c r="C109" s="330"/>
      <c r="D109" s="332">
        <f>IF('6 Obecność na treningu'!B77="","",'6 Obecność na treningu'!B77)</f>
      </c>
      <c r="E109" s="332">
        <f>IF('6 Obecność na treningu'!C77="","",'6 Obecność na treningu'!C77)</f>
      </c>
      <c r="F109" s="333">
        <f>IF('6 Obecność na treningu'!D77="","",'6 Obecność na treningu'!D77)</f>
      </c>
      <c r="G109" s="334">
        <f>IF(SUM(BF109:CX109)=0,"",SUM(BF109:CX109))</f>
      </c>
      <c r="H109" s="293" t="s">
        <v>257</v>
      </c>
      <c r="I109" s="293"/>
      <c r="L109" s="99">
        <f>COUNTIF('6 Obecność na treningu'!G77:H77,("=T"))+COUNTIF('6 Obecność na treningu'!G77:H77,("=C"))+COUNTIF('6 Obecność na treningu'!G77:H77,("=K"))</f>
        <v>0</v>
      </c>
      <c r="N109" s="99">
        <f>COUNTIF('6 Obecność na treningu'!I77:J77,("=T"))+COUNTIF('6 Obecność na treningu'!I77:J77,("=C"))+COUNTIF('6 Obecność na treningu'!I77:J77,("=K"))</f>
        <v>0</v>
      </c>
      <c r="P109" s="99">
        <f>COUNTIF('6 Obecność na treningu'!K77:L77,("=T"))+COUNTIF('6 Obecność na treningu'!K77:L77,("=C"))+COUNTIF('6 Obecność na treningu'!K77:L77,("=K"))</f>
        <v>0</v>
      </c>
      <c r="R109" s="99">
        <f>COUNTIF('6 Obecność na treningu'!M77:N77,("=T"))+COUNTIF('6 Obecność na treningu'!M77:N77,("=C"))+COUNTIF('6 Obecność na treningu'!M77:N77,("=K"))</f>
        <v>0</v>
      </c>
      <c r="T109" s="99">
        <f>COUNTIF('6 Obecność na treningu'!O77:P77,("=T"))+COUNTIF('6 Obecność na treningu'!O77:P77,("=C"))+COUNTIF('6 Obecność na treningu'!O77:P77,("=K"))</f>
        <v>0</v>
      </c>
      <c r="V109" s="99">
        <f>COUNTIF('6 Obecność na treningu'!Q77:R77,("=T"))+COUNTIF('6 Obecność na treningu'!Q77:R77,("=C"))+COUNTIF('6 Obecność na treningu'!Q77:R77,("=K"))</f>
        <v>0</v>
      </c>
      <c r="X109" s="99">
        <f>COUNTIF('6 Obecność na treningu'!S77:T77,("=T"))+COUNTIF('6 Obecność na treningu'!S77:T77,("=C"))+COUNTIF('6 Obecność na treningu'!S77:T77,("=K"))</f>
        <v>0</v>
      </c>
      <c r="Z109" s="99">
        <f>COUNTIF('6 Obecność na treningu'!U77:V77,("=T"))+COUNTIF('6 Obecność na treningu'!U77:V77,("=C"))+COUNTIF('6 Obecność na treningu'!U77:V77,("=K"))</f>
        <v>0</v>
      </c>
      <c r="AB109" s="99">
        <f>COUNTIF('6 Obecność na treningu'!W77:X77,("=T"))+COUNTIF('6 Obecność na treningu'!W77:X77,("=C"))+COUNTIF('6 Obecność na treningu'!W77:X77,("=K"))</f>
        <v>0</v>
      </c>
      <c r="AD109" s="99">
        <f>COUNTIF('6 Obecność na treningu'!Y77:Z77,("=T"))+COUNTIF('6 Obecność na treningu'!Y77:Z77,("=C"))+COUNTIF('6 Obecność na treningu'!Y77:Z77,("=K"))</f>
        <v>0</v>
      </c>
      <c r="AF109" s="99">
        <f>COUNTIF('6 Obecność na treningu'!AA77:AB77,("=T"))+COUNTIF('6 Obecność na treningu'!AA77:AB77,("=C"))+COUNTIF('6 Obecność na treningu'!AA77:AB77,("=K"))</f>
        <v>0</v>
      </c>
      <c r="AH109" s="99">
        <f>COUNTIF('6 Obecność na treningu'!AC77:AD77,("=T"))+COUNTIF('6 Obecność na treningu'!AC77:AD77,("=C"))+COUNTIF('6 Obecność na treningu'!AC77:AD77,("=K"))</f>
        <v>0</v>
      </c>
      <c r="AJ109" s="99">
        <f>COUNTIF('6 Obecność na treningu'!AE77:AF77,("=T"))+COUNTIF('6 Obecność na treningu'!AE77:AF77,("=C"))+COUNTIF('6 Obecność na treningu'!AE77:AF77,("=K"))</f>
        <v>0</v>
      </c>
      <c r="AL109" s="99">
        <f>COUNTIF('6 Obecność na treningu'!AG77:AH77,("=T"))+COUNTIF('6 Obecność na treningu'!AG77:AH77,("=C"))+COUNTIF('6 Obecność na treningu'!AG77:AH77,("=K"))</f>
        <v>0</v>
      </c>
      <c r="AN109" s="99">
        <f>COUNTIF('6 Obecność na treningu'!AI77:AJ77,("=T"))+COUNTIF('6 Obecność na treningu'!AI77:AJ77,("=C"))+COUNTIF('6 Obecność na treningu'!AI77:AJ77,("=K"))</f>
        <v>0</v>
      </c>
      <c r="AP109" s="99">
        <f>COUNTIF('6 Obecność na treningu'!AK77:AL77,("=T"))+COUNTIF('6 Obecność na treningu'!AK77:AL77,("=C"))+COUNTIF('6 Obecność na treningu'!AK77:AL77,("=K"))</f>
        <v>0</v>
      </c>
      <c r="AR109" s="99">
        <f>COUNTIF('6 Obecność na treningu'!AM77:AN77,("=T"))+COUNTIF('6 Obecność na treningu'!AM77:AN77,("=C"))+COUNTIF('6 Obecność na treningu'!AM77:AN77,("=K"))</f>
        <v>0</v>
      </c>
      <c r="AT109" s="99">
        <f>COUNTIF('6 Obecność na treningu'!AO77:AP77,("=T"))+COUNTIF('6 Obecność na treningu'!AO77:AP77,("=C"))+COUNTIF('6 Obecność na treningu'!AO77:AP77,("=K"))</f>
        <v>0</v>
      </c>
      <c r="AV109" s="99">
        <f>COUNTIF('6 Obecność na treningu'!AQ77:AR77,("=T"))+COUNTIF('6 Obecność na treningu'!AQ77:AR77,("=C"))+COUNTIF('6 Obecność na treningu'!AQ77:AR77,("=K"))</f>
        <v>0</v>
      </c>
      <c r="AX109" s="99">
        <f>COUNTIF('6 Obecność na treningu'!AS77:AT77,("=T"))+COUNTIF('6 Obecność na treningu'!AS77:AT77,("=C"))+COUNTIF('6 Obecność na treningu'!AS77:AT77,("=K"))</f>
        <v>0</v>
      </c>
      <c r="AZ109" s="99">
        <f>COUNTIF('6 Obecność na treningu'!AU77:AV77,("=T"))+COUNTIF('6 Obecność na treningu'!AU77:AV77,("=C"))+COUNTIF('6 Obecność na treningu'!AU77:AV77,("=K"))</f>
        <v>0</v>
      </c>
      <c r="BB109" s="99">
        <f>COUNTIF('6 Obecność na treningu'!AW77:AX77,("=T"))+COUNTIF('6 Obecność na treningu'!AW77:AX77,("=C"))+COUNTIF('6 Obecność na treningu'!AW77:AX77,("=K"))</f>
        <v>0</v>
      </c>
      <c r="BD109" s="322">
        <f>COUNTIF('6 Obecność na treningu'!AY77:AZ77,("=T"))+COUNTIF('6 Obecność na treningu'!AY77:AZ77,("=C"))+COUNTIF('6 Obecność na treningu'!AY77:AZ77,("=K"))</f>
        <v>0</v>
      </c>
      <c r="BF109" s="99">
        <f>IF(L109&lt;&gt;0,1,0)</f>
        <v>0</v>
      </c>
      <c r="BH109" s="99">
        <f>IF(N109&lt;&gt;0,1,0)</f>
        <v>0</v>
      </c>
      <c r="BJ109" s="99">
        <f>IF(P109&lt;&gt;0,1,0)</f>
        <v>0</v>
      </c>
      <c r="BL109" s="99">
        <f>IF(R109&lt;&gt;0,1,0)</f>
        <v>0</v>
      </c>
      <c r="BN109" s="99">
        <f>IF(T109&lt;&gt;0,1,0)</f>
        <v>0</v>
      </c>
      <c r="BP109" s="99">
        <f>IF(V109&lt;&gt;0,1,0)</f>
        <v>0</v>
      </c>
      <c r="BR109" s="99">
        <f>IF(X109&lt;&gt;0,1,0)</f>
        <v>0</v>
      </c>
      <c r="BT109" s="99">
        <f>IF(Z109&lt;&gt;0,1,0)</f>
        <v>0</v>
      </c>
      <c r="BV109" s="99">
        <f>IF(AB109&lt;&gt;0,1,0)</f>
        <v>0</v>
      </c>
      <c r="BX109" s="99">
        <f>IF(AD109&lt;&gt;0,1,0)</f>
        <v>0</v>
      </c>
      <c r="BZ109" s="99">
        <f>IF(AF109&lt;&gt;0,1,0)</f>
        <v>0</v>
      </c>
      <c r="CB109" s="99">
        <f>IF(AH109&lt;&gt;0,1,0)</f>
        <v>0</v>
      </c>
      <c r="CD109" s="99">
        <f>IF(AJ109&lt;&gt;0,1,0)</f>
        <v>0</v>
      </c>
      <c r="CF109" s="99">
        <f>IF(AL109&lt;&gt;0,1,0)</f>
        <v>0</v>
      </c>
      <c r="CH109" s="99">
        <f>IF(AN109&lt;&gt;0,1,0)</f>
        <v>0</v>
      </c>
      <c r="CJ109" s="99">
        <f>IF(AP109&lt;&gt;0,1,0)</f>
        <v>0</v>
      </c>
      <c r="CL109" s="99">
        <f>IF(AR109&lt;&gt;0,1,0)</f>
        <v>0</v>
      </c>
      <c r="CN109" s="99">
        <f>IF(AT109&lt;&gt;0,1,0)</f>
        <v>0</v>
      </c>
      <c r="CP109" s="99">
        <f>IF(AV109&lt;&gt;0,1,0)</f>
        <v>0</v>
      </c>
      <c r="CR109" s="99">
        <f>IF(AX109&lt;&gt;0,1,0)</f>
        <v>0</v>
      </c>
      <c r="CT109" s="99">
        <f>IF(AZ109&lt;&gt;0,1,0)</f>
        <v>0</v>
      </c>
      <c r="CV109" s="99">
        <f>IF(BB109&lt;&gt;0,1,0)</f>
        <v>0</v>
      </c>
      <c r="CX109" s="99">
        <f>IF(BD109&lt;&gt;0,1,0)</f>
        <v>0</v>
      </c>
    </row>
    <row r="110" spans="2:102" ht="24.75" customHeight="1">
      <c r="B110" s="329" t="s">
        <v>325</v>
      </c>
      <c r="C110" s="330"/>
      <c r="D110" s="332">
        <f>IF('6 Obecność na treningu'!B78="","",'6 Obecność na treningu'!B78)</f>
      </c>
      <c r="E110" s="332">
        <f>IF('6 Obecność na treningu'!C78="","",'6 Obecność na treningu'!C78)</f>
      </c>
      <c r="F110" s="333">
        <f>IF('6 Obecność na treningu'!D78="","",'6 Obecność na treningu'!D78)</f>
      </c>
      <c r="G110" s="334">
        <f>IF(SUM(BF110:CX110)=0,"",SUM(BF110:CX110))</f>
      </c>
      <c r="H110" s="293" t="s">
        <v>257</v>
      </c>
      <c r="I110" s="293"/>
      <c r="L110" s="99">
        <f>COUNTIF('6 Obecność na treningu'!G78:H78,("=T"))+COUNTIF('6 Obecność na treningu'!G78:H78,("=C"))+COUNTIF('6 Obecność na treningu'!G78:H78,("=K"))</f>
        <v>0</v>
      </c>
      <c r="N110" s="99">
        <f>COUNTIF('6 Obecność na treningu'!I78:J78,("=T"))+COUNTIF('6 Obecność na treningu'!I78:J78,("=C"))+COUNTIF('6 Obecność na treningu'!I78:J78,("=K"))</f>
        <v>0</v>
      </c>
      <c r="P110" s="99">
        <f>COUNTIF('6 Obecność na treningu'!K78:L78,("=T"))+COUNTIF('6 Obecność na treningu'!K78:L78,("=C"))+COUNTIF('6 Obecność na treningu'!K78:L78,("=K"))</f>
        <v>0</v>
      </c>
      <c r="R110" s="99">
        <f>COUNTIF('6 Obecność na treningu'!M78:N78,("=T"))+COUNTIF('6 Obecność na treningu'!M78:N78,("=C"))+COUNTIF('6 Obecność na treningu'!M78:N78,("=K"))</f>
        <v>0</v>
      </c>
      <c r="T110" s="99">
        <f>COUNTIF('6 Obecność na treningu'!O78:P78,("=T"))+COUNTIF('6 Obecność na treningu'!O78:P78,("=C"))+COUNTIF('6 Obecność na treningu'!O78:P78,("=K"))</f>
        <v>0</v>
      </c>
      <c r="V110" s="99">
        <f>COUNTIF('6 Obecność na treningu'!Q78:R78,("=T"))+COUNTIF('6 Obecność na treningu'!Q78:R78,("=C"))+COUNTIF('6 Obecność na treningu'!Q78:R78,("=K"))</f>
        <v>0</v>
      </c>
      <c r="X110" s="99">
        <f>COUNTIF('6 Obecność na treningu'!S78:T78,("=T"))+COUNTIF('6 Obecność na treningu'!S78:T78,("=C"))+COUNTIF('6 Obecność na treningu'!S78:T78,("=K"))</f>
        <v>0</v>
      </c>
      <c r="Z110" s="99">
        <f>COUNTIF('6 Obecność na treningu'!U78:V78,("=T"))+COUNTIF('6 Obecność na treningu'!U78:V78,("=C"))+COUNTIF('6 Obecność na treningu'!U78:V78,("=K"))</f>
        <v>0</v>
      </c>
      <c r="AB110" s="99">
        <f>COUNTIF('6 Obecność na treningu'!W78:X78,("=T"))+COUNTIF('6 Obecność na treningu'!W78:X78,("=C"))+COUNTIF('6 Obecność na treningu'!W78:X78,("=K"))</f>
        <v>0</v>
      </c>
      <c r="AD110" s="99">
        <f>COUNTIF('6 Obecność na treningu'!Y78:Z78,("=T"))+COUNTIF('6 Obecność na treningu'!Y78:Z78,("=C"))+COUNTIF('6 Obecność na treningu'!Y78:Z78,("=K"))</f>
        <v>0</v>
      </c>
      <c r="AF110" s="99">
        <f>COUNTIF('6 Obecność na treningu'!AA78:AB78,("=T"))+COUNTIF('6 Obecność na treningu'!AA78:AB78,("=C"))+COUNTIF('6 Obecność na treningu'!AA78:AB78,("=K"))</f>
        <v>0</v>
      </c>
      <c r="AH110" s="99">
        <f>COUNTIF('6 Obecność na treningu'!AC78:AD78,("=T"))+COUNTIF('6 Obecność na treningu'!AC78:AD78,("=C"))+COUNTIF('6 Obecność na treningu'!AC78:AD78,("=K"))</f>
        <v>0</v>
      </c>
      <c r="AJ110" s="99">
        <f>COUNTIF('6 Obecność na treningu'!AE78:AF78,("=T"))+COUNTIF('6 Obecność na treningu'!AE78:AF78,("=C"))+COUNTIF('6 Obecność na treningu'!AE78:AF78,("=K"))</f>
        <v>0</v>
      </c>
      <c r="AL110" s="99">
        <f>COUNTIF('6 Obecność na treningu'!AG78:AH78,("=T"))+COUNTIF('6 Obecność na treningu'!AG78:AH78,("=C"))+COUNTIF('6 Obecność na treningu'!AG78:AH78,("=K"))</f>
        <v>0</v>
      </c>
      <c r="AN110" s="99">
        <f>COUNTIF('6 Obecność na treningu'!AI78:AJ78,("=T"))+COUNTIF('6 Obecność na treningu'!AI78:AJ78,("=C"))+COUNTIF('6 Obecność na treningu'!AI78:AJ78,("=K"))</f>
        <v>0</v>
      </c>
      <c r="AP110" s="99">
        <f>COUNTIF('6 Obecność na treningu'!AK78:AL78,("=T"))+COUNTIF('6 Obecność na treningu'!AK78:AL78,("=C"))+COUNTIF('6 Obecność na treningu'!AK78:AL78,("=K"))</f>
        <v>0</v>
      </c>
      <c r="AR110" s="99">
        <f>COUNTIF('6 Obecność na treningu'!AM78:AN78,("=T"))+COUNTIF('6 Obecność na treningu'!AM78:AN78,("=C"))+COUNTIF('6 Obecność na treningu'!AM78:AN78,("=K"))</f>
        <v>0</v>
      </c>
      <c r="AT110" s="99">
        <f>COUNTIF('6 Obecność na treningu'!AO78:AP78,("=T"))+COUNTIF('6 Obecność na treningu'!AO78:AP78,("=C"))+COUNTIF('6 Obecność na treningu'!AO78:AP78,("=K"))</f>
        <v>0</v>
      </c>
      <c r="AV110" s="99">
        <f>COUNTIF('6 Obecność na treningu'!AQ78:AR78,("=T"))+COUNTIF('6 Obecność na treningu'!AQ78:AR78,("=C"))+COUNTIF('6 Obecność na treningu'!AQ78:AR78,("=K"))</f>
        <v>0</v>
      </c>
      <c r="AX110" s="99">
        <f>COUNTIF('6 Obecność na treningu'!AS78:AT78,("=T"))+COUNTIF('6 Obecność na treningu'!AS78:AT78,("=C"))+COUNTIF('6 Obecność na treningu'!AS78:AT78,("=K"))</f>
        <v>0</v>
      </c>
      <c r="AZ110" s="99">
        <f>COUNTIF('6 Obecność na treningu'!AU78:AV78,("=T"))+COUNTIF('6 Obecność na treningu'!AU78:AV78,("=C"))+COUNTIF('6 Obecność na treningu'!AU78:AV78,("=K"))</f>
        <v>0</v>
      </c>
      <c r="BB110" s="99">
        <f>COUNTIF('6 Obecność na treningu'!AW78:AX78,("=T"))+COUNTIF('6 Obecność na treningu'!AW78:AX78,("=C"))+COUNTIF('6 Obecność na treningu'!AW78:AX78,("=K"))</f>
        <v>0</v>
      </c>
      <c r="BD110" s="322">
        <f>COUNTIF('6 Obecność na treningu'!AY78:AZ78,("=T"))+COUNTIF('6 Obecność na treningu'!AY78:AZ78,("=C"))+COUNTIF('6 Obecność na treningu'!AY78:AZ78,("=K"))</f>
        <v>0</v>
      </c>
      <c r="BF110" s="99">
        <f>IF(L110&lt;&gt;0,1,0)</f>
        <v>0</v>
      </c>
      <c r="BH110" s="99">
        <f>IF(N110&lt;&gt;0,1,0)</f>
        <v>0</v>
      </c>
      <c r="BJ110" s="99">
        <f>IF(P110&lt;&gt;0,1,0)</f>
        <v>0</v>
      </c>
      <c r="BL110" s="99">
        <f>IF(R110&lt;&gt;0,1,0)</f>
        <v>0</v>
      </c>
      <c r="BN110" s="99">
        <f>IF(T110&lt;&gt;0,1,0)</f>
        <v>0</v>
      </c>
      <c r="BP110" s="99">
        <f>IF(V110&lt;&gt;0,1,0)</f>
        <v>0</v>
      </c>
      <c r="BR110" s="99">
        <f>IF(X110&lt;&gt;0,1,0)</f>
        <v>0</v>
      </c>
      <c r="BT110" s="99">
        <f>IF(Z110&lt;&gt;0,1,0)</f>
        <v>0</v>
      </c>
      <c r="BV110" s="99">
        <f>IF(AB110&lt;&gt;0,1,0)</f>
        <v>0</v>
      </c>
      <c r="BX110" s="99">
        <f>IF(AD110&lt;&gt;0,1,0)</f>
        <v>0</v>
      </c>
      <c r="BZ110" s="99">
        <f>IF(AF110&lt;&gt;0,1,0)</f>
        <v>0</v>
      </c>
      <c r="CB110" s="99">
        <f>IF(AH110&lt;&gt;0,1,0)</f>
        <v>0</v>
      </c>
      <c r="CD110" s="99">
        <f>IF(AJ110&lt;&gt;0,1,0)</f>
        <v>0</v>
      </c>
      <c r="CF110" s="99">
        <f>IF(AL110&lt;&gt;0,1,0)</f>
        <v>0</v>
      </c>
      <c r="CH110" s="99">
        <f>IF(AN110&lt;&gt;0,1,0)</f>
        <v>0</v>
      </c>
      <c r="CJ110" s="99">
        <f>IF(AP110&lt;&gt;0,1,0)</f>
        <v>0</v>
      </c>
      <c r="CL110" s="99">
        <f>IF(AR110&lt;&gt;0,1,0)</f>
        <v>0</v>
      </c>
      <c r="CN110" s="99">
        <f>IF(AT110&lt;&gt;0,1,0)</f>
        <v>0</v>
      </c>
      <c r="CP110" s="99">
        <f>IF(AV110&lt;&gt;0,1,0)</f>
        <v>0</v>
      </c>
      <c r="CR110" s="99">
        <f>IF(AX110&lt;&gt;0,1,0)</f>
        <v>0</v>
      </c>
      <c r="CT110" s="99">
        <f>IF(AZ110&lt;&gt;0,1,0)</f>
        <v>0</v>
      </c>
      <c r="CV110" s="99">
        <f>IF(BB110&lt;&gt;0,1,0)</f>
        <v>0</v>
      </c>
      <c r="CX110" s="99">
        <f>IF(BD110&lt;&gt;0,1,0)</f>
        <v>0</v>
      </c>
    </row>
    <row r="111" spans="2:102" ht="24.75" customHeight="1">
      <c r="B111" s="329" t="s">
        <v>326</v>
      </c>
      <c r="C111" s="330"/>
      <c r="D111" s="332">
        <f>IF('6 Obecność na treningu'!B79="","",'6 Obecność na treningu'!B79)</f>
      </c>
      <c r="E111" s="332">
        <f>IF('6 Obecność na treningu'!C79="","",'6 Obecność na treningu'!C79)</f>
      </c>
      <c r="F111" s="333">
        <f>IF('6 Obecność na treningu'!D79="","",'6 Obecność na treningu'!D79)</f>
      </c>
      <c r="G111" s="334">
        <f>IF(SUM(BF111:CX111)=0,"",SUM(BF111:CX111))</f>
      </c>
      <c r="H111" s="293" t="s">
        <v>257</v>
      </c>
      <c r="I111" s="293"/>
      <c r="L111" s="99">
        <f>COUNTIF('6 Obecność na treningu'!G79:H79,("=T"))+COUNTIF('6 Obecność na treningu'!G79:H79,("=C"))+COUNTIF('6 Obecność na treningu'!G79:H79,("=K"))</f>
        <v>0</v>
      </c>
      <c r="N111" s="99">
        <f>COUNTIF('6 Obecność na treningu'!I79:J79,("=T"))+COUNTIF('6 Obecność na treningu'!I79:J79,("=C"))+COUNTIF('6 Obecność na treningu'!I79:J79,("=K"))</f>
        <v>0</v>
      </c>
      <c r="P111" s="99">
        <f>COUNTIF('6 Obecność na treningu'!K79:L79,("=T"))+COUNTIF('6 Obecność na treningu'!K79:L79,("=C"))+COUNTIF('6 Obecność na treningu'!K79:L79,("=K"))</f>
        <v>0</v>
      </c>
      <c r="R111" s="99">
        <f>COUNTIF('6 Obecność na treningu'!M79:N79,("=T"))+COUNTIF('6 Obecność na treningu'!M79:N79,("=C"))+COUNTIF('6 Obecność na treningu'!M79:N79,("=K"))</f>
        <v>0</v>
      </c>
      <c r="T111" s="99">
        <f>COUNTIF('6 Obecność na treningu'!O79:P79,("=T"))+COUNTIF('6 Obecność na treningu'!O79:P79,("=C"))+COUNTIF('6 Obecność na treningu'!O79:P79,("=K"))</f>
        <v>0</v>
      </c>
      <c r="V111" s="99">
        <f>COUNTIF('6 Obecność na treningu'!Q79:R79,("=T"))+COUNTIF('6 Obecność na treningu'!Q79:R79,("=C"))+COUNTIF('6 Obecność na treningu'!Q79:R79,("=K"))</f>
        <v>0</v>
      </c>
      <c r="X111" s="99">
        <f>COUNTIF('6 Obecność na treningu'!S79:T79,("=T"))+COUNTIF('6 Obecność na treningu'!S79:T79,("=C"))+COUNTIF('6 Obecność na treningu'!S79:T79,("=K"))</f>
        <v>0</v>
      </c>
      <c r="Z111" s="99">
        <f>COUNTIF('6 Obecność na treningu'!U79:V79,("=T"))+COUNTIF('6 Obecność na treningu'!U79:V79,("=C"))+COUNTIF('6 Obecność na treningu'!U79:V79,("=K"))</f>
        <v>0</v>
      </c>
      <c r="AB111" s="99">
        <f>COUNTIF('6 Obecność na treningu'!W79:X79,("=T"))+COUNTIF('6 Obecność na treningu'!W79:X79,("=C"))+COUNTIF('6 Obecność na treningu'!W79:X79,("=K"))</f>
        <v>0</v>
      </c>
      <c r="AD111" s="99">
        <f>COUNTIF('6 Obecność na treningu'!Y79:Z79,("=T"))+COUNTIF('6 Obecność na treningu'!Y79:Z79,("=C"))+COUNTIF('6 Obecność na treningu'!Y79:Z79,("=K"))</f>
        <v>0</v>
      </c>
      <c r="AF111" s="99">
        <f>COUNTIF('6 Obecność na treningu'!AA79:AB79,("=T"))+COUNTIF('6 Obecność na treningu'!AA79:AB79,("=C"))+COUNTIF('6 Obecność na treningu'!AA79:AB79,("=K"))</f>
        <v>0</v>
      </c>
      <c r="AH111" s="99">
        <f>COUNTIF('6 Obecność na treningu'!AC79:AD79,("=T"))+COUNTIF('6 Obecność na treningu'!AC79:AD79,("=C"))+COUNTIF('6 Obecność na treningu'!AC79:AD79,("=K"))</f>
        <v>0</v>
      </c>
      <c r="AJ111" s="99">
        <f>COUNTIF('6 Obecność na treningu'!AE79:AF79,("=T"))+COUNTIF('6 Obecność na treningu'!AE79:AF79,("=C"))+COUNTIF('6 Obecność na treningu'!AE79:AF79,("=K"))</f>
        <v>0</v>
      </c>
      <c r="AL111" s="99">
        <f>COUNTIF('6 Obecność na treningu'!AG79:AH79,("=T"))+COUNTIF('6 Obecność na treningu'!AG79:AH79,("=C"))+COUNTIF('6 Obecność na treningu'!AG79:AH79,("=K"))</f>
        <v>0</v>
      </c>
      <c r="AN111" s="99">
        <f>COUNTIF('6 Obecność na treningu'!AI79:AJ79,("=T"))+COUNTIF('6 Obecność na treningu'!AI79:AJ79,("=C"))+COUNTIF('6 Obecność na treningu'!AI79:AJ79,("=K"))</f>
        <v>0</v>
      </c>
      <c r="AP111" s="99">
        <f>COUNTIF('6 Obecność na treningu'!AK79:AL79,("=T"))+COUNTIF('6 Obecność na treningu'!AK79:AL79,("=C"))+COUNTIF('6 Obecność na treningu'!AK79:AL79,("=K"))</f>
        <v>0</v>
      </c>
      <c r="AR111" s="99">
        <f>COUNTIF('6 Obecność na treningu'!AM79:AN79,("=T"))+COUNTIF('6 Obecność na treningu'!AM79:AN79,("=C"))+COUNTIF('6 Obecność na treningu'!AM79:AN79,("=K"))</f>
        <v>0</v>
      </c>
      <c r="AT111" s="99">
        <f>COUNTIF('6 Obecność na treningu'!AO79:AP79,("=T"))+COUNTIF('6 Obecność na treningu'!AO79:AP79,("=C"))+COUNTIF('6 Obecność na treningu'!AO79:AP79,("=K"))</f>
        <v>0</v>
      </c>
      <c r="AV111" s="99">
        <f>COUNTIF('6 Obecność na treningu'!AQ79:AR79,("=T"))+COUNTIF('6 Obecność na treningu'!AQ79:AR79,("=C"))+COUNTIF('6 Obecność na treningu'!AQ79:AR79,("=K"))</f>
        <v>0</v>
      </c>
      <c r="AX111" s="99">
        <f>COUNTIF('6 Obecność na treningu'!AS79:AT79,("=T"))+COUNTIF('6 Obecność na treningu'!AS79:AT79,("=C"))+COUNTIF('6 Obecność na treningu'!AS79:AT79,("=K"))</f>
        <v>0</v>
      </c>
      <c r="AZ111" s="99">
        <f>COUNTIF('6 Obecność na treningu'!AU79:AV79,("=T"))+COUNTIF('6 Obecność na treningu'!AU79:AV79,("=C"))+COUNTIF('6 Obecność na treningu'!AU79:AV79,("=K"))</f>
        <v>0</v>
      </c>
      <c r="BB111" s="99">
        <f>COUNTIF('6 Obecność na treningu'!AW79:AX79,("=T"))+COUNTIF('6 Obecność na treningu'!AW79:AX79,("=C"))+COUNTIF('6 Obecność na treningu'!AW79:AX79,("=K"))</f>
        <v>0</v>
      </c>
      <c r="BD111" s="322">
        <f>COUNTIF('6 Obecność na treningu'!AY79:AZ79,("=T"))+COUNTIF('6 Obecność na treningu'!AY79:AZ79,("=C"))+COUNTIF('6 Obecność na treningu'!AY79:AZ79,("=K"))</f>
        <v>0</v>
      </c>
      <c r="BF111" s="99">
        <f>IF(L111&lt;&gt;0,1,0)</f>
        <v>0</v>
      </c>
      <c r="BH111" s="99">
        <f>IF(N111&lt;&gt;0,1,0)</f>
        <v>0</v>
      </c>
      <c r="BJ111" s="99">
        <f>IF(P111&lt;&gt;0,1,0)</f>
        <v>0</v>
      </c>
      <c r="BL111" s="99">
        <f>IF(R111&lt;&gt;0,1,0)</f>
        <v>0</v>
      </c>
      <c r="BN111" s="99">
        <f>IF(T111&lt;&gt;0,1,0)</f>
        <v>0</v>
      </c>
      <c r="BP111" s="99">
        <f>IF(V111&lt;&gt;0,1,0)</f>
        <v>0</v>
      </c>
      <c r="BR111" s="99">
        <f>IF(X111&lt;&gt;0,1,0)</f>
        <v>0</v>
      </c>
      <c r="BT111" s="99">
        <f>IF(Z111&lt;&gt;0,1,0)</f>
        <v>0</v>
      </c>
      <c r="BV111" s="99">
        <f>IF(AB111&lt;&gt;0,1,0)</f>
        <v>0</v>
      </c>
      <c r="BX111" s="99">
        <f>IF(AD111&lt;&gt;0,1,0)</f>
        <v>0</v>
      </c>
      <c r="BZ111" s="99">
        <f>IF(AF111&lt;&gt;0,1,0)</f>
        <v>0</v>
      </c>
      <c r="CB111" s="99">
        <f>IF(AH111&lt;&gt;0,1,0)</f>
        <v>0</v>
      </c>
      <c r="CD111" s="99">
        <f>IF(AJ111&lt;&gt;0,1,0)</f>
        <v>0</v>
      </c>
      <c r="CF111" s="99">
        <f>IF(AL111&lt;&gt;0,1,0)</f>
        <v>0</v>
      </c>
      <c r="CH111" s="99">
        <f>IF(AN111&lt;&gt;0,1,0)</f>
        <v>0</v>
      </c>
      <c r="CJ111" s="99">
        <f>IF(AP111&lt;&gt;0,1,0)</f>
        <v>0</v>
      </c>
      <c r="CL111" s="99">
        <f>IF(AR111&lt;&gt;0,1,0)</f>
        <v>0</v>
      </c>
      <c r="CN111" s="99">
        <f>IF(AT111&lt;&gt;0,1,0)</f>
        <v>0</v>
      </c>
      <c r="CP111" s="99">
        <f>IF(AV111&lt;&gt;0,1,0)</f>
        <v>0</v>
      </c>
      <c r="CR111" s="99">
        <f>IF(AX111&lt;&gt;0,1,0)</f>
        <v>0</v>
      </c>
      <c r="CT111" s="99">
        <f>IF(AZ111&lt;&gt;0,1,0)</f>
        <v>0</v>
      </c>
      <c r="CV111" s="99">
        <f>IF(BB111&lt;&gt;0,1,0)</f>
        <v>0</v>
      </c>
      <c r="CX111" s="99">
        <f>IF(BD111&lt;&gt;0,1,0)</f>
        <v>0</v>
      </c>
    </row>
    <row r="112" spans="2:102" ht="24.75" customHeight="1">
      <c r="B112" s="329" t="s">
        <v>327</v>
      </c>
      <c r="C112" s="330"/>
      <c r="D112" s="332">
        <f>IF('6 Obecność na treningu'!B80="","",'6 Obecność na treningu'!B80)</f>
      </c>
      <c r="E112" s="332">
        <f>IF('6 Obecność na treningu'!C80="","",'6 Obecność na treningu'!C80)</f>
      </c>
      <c r="F112" s="333">
        <f>IF('6 Obecność na treningu'!D80="","",'6 Obecność na treningu'!D80)</f>
      </c>
      <c r="G112" s="334">
        <f>IF(SUM(BF112:CX112)=0,"",SUM(BF112:CX112))</f>
      </c>
      <c r="H112" s="293" t="s">
        <v>257</v>
      </c>
      <c r="I112" s="293"/>
      <c r="L112" s="99">
        <f>COUNTIF('6 Obecność na treningu'!G80:H80,("=T"))+COUNTIF('6 Obecność na treningu'!G80:H80,("=C"))+COUNTIF('6 Obecność na treningu'!G80:H80,("=K"))</f>
        <v>0</v>
      </c>
      <c r="N112" s="99">
        <f>COUNTIF('6 Obecność na treningu'!I80:J80,("=T"))+COUNTIF('6 Obecność na treningu'!I80:J80,("=C"))+COUNTIF('6 Obecność na treningu'!I80:J80,("=K"))</f>
        <v>0</v>
      </c>
      <c r="P112" s="99">
        <f>COUNTIF('6 Obecność na treningu'!K80:L80,("=T"))+COUNTIF('6 Obecność na treningu'!K80:L80,("=C"))+COUNTIF('6 Obecność na treningu'!K80:L80,("=K"))</f>
        <v>0</v>
      </c>
      <c r="R112" s="99">
        <f>COUNTIF('6 Obecność na treningu'!M80:N80,("=T"))+COUNTIF('6 Obecność na treningu'!M80:N80,("=C"))+COUNTIF('6 Obecność na treningu'!M80:N80,("=K"))</f>
        <v>0</v>
      </c>
      <c r="T112" s="99">
        <f>COUNTIF('6 Obecność na treningu'!O80:P80,("=T"))+COUNTIF('6 Obecność na treningu'!O80:P80,("=C"))+COUNTIF('6 Obecność na treningu'!O80:P80,("=K"))</f>
        <v>0</v>
      </c>
      <c r="V112" s="99">
        <f>COUNTIF('6 Obecność na treningu'!Q80:R80,("=T"))+COUNTIF('6 Obecność na treningu'!Q80:R80,("=C"))+COUNTIF('6 Obecność na treningu'!Q80:R80,("=K"))</f>
        <v>0</v>
      </c>
      <c r="X112" s="99">
        <f>COUNTIF('6 Obecność na treningu'!S80:T80,("=T"))+COUNTIF('6 Obecność na treningu'!S80:T80,("=C"))+COUNTIF('6 Obecność na treningu'!S80:T80,("=K"))</f>
        <v>0</v>
      </c>
      <c r="Z112" s="99">
        <f>COUNTIF('6 Obecność na treningu'!U80:V80,("=T"))+COUNTIF('6 Obecność na treningu'!U80:V80,("=C"))+COUNTIF('6 Obecność na treningu'!U80:V80,("=K"))</f>
        <v>0</v>
      </c>
      <c r="AB112" s="99">
        <f>COUNTIF('6 Obecność na treningu'!W80:X80,("=T"))+COUNTIF('6 Obecność na treningu'!W80:X80,("=C"))+COUNTIF('6 Obecność na treningu'!W80:X80,("=K"))</f>
        <v>0</v>
      </c>
      <c r="AD112" s="99">
        <f>COUNTIF('6 Obecność na treningu'!Y80:Z80,("=T"))+COUNTIF('6 Obecność na treningu'!Y80:Z80,("=C"))+COUNTIF('6 Obecność na treningu'!Y80:Z80,("=K"))</f>
        <v>0</v>
      </c>
      <c r="AF112" s="99">
        <f>COUNTIF('6 Obecność na treningu'!AA80:AB80,("=T"))+COUNTIF('6 Obecność na treningu'!AA80:AB80,("=C"))+COUNTIF('6 Obecność na treningu'!AA80:AB80,("=K"))</f>
        <v>0</v>
      </c>
      <c r="AH112" s="99">
        <f>COUNTIF('6 Obecność na treningu'!AC80:AD80,("=T"))+COUNTIF('6 Obecność na treningu'!AC80:AD80,("=C"))+COUNTIF('6 Obecność na treningu'!AC80:AD80,("=K"))</f>
        <v>0</v>
      </c>
      <c r="AJ112" s="99">
        <f>COUNTIF('6 Obecność na treningu'!AE80:AF80,("=T"))+COUNTIF('6 Obecność na treningu'!AE80:AF80,("=C"))+COUNTIF('6 Obecność na treningu'!AE80:AF80,("=K"))</f>
        <v>0</v>
      </c>
      <c r="AL112" s="99">
        <f>COUNTIF('6 Obecność na treningu'!AG80:AH80,("=T"))+COUNTIF('6 Obecność na treningu'!AG80:AH80,("=C"))+COUNTIF('6 Obecność na treningu'!AG80:AH80,("=K"))</f>
        <v>0</v>
      </c>
      <c r="AN112" s="99">
        <f>COUNTIF('6 Obecność na treningu'!AI80:AJ80,("=T"))+COUNTIF('6 Obecność na treningu'!AI80:AJ80,("=C"))+COUNTIF('6 Obecność na treningu'!AI80:AJ80,("=K"))</f>
        <v>0</v>
      </c>
      <c r="AP112" s="99">
        <f>COUNTIF('6 Obecność na treningu'!AK80:AL80,("=T"))+COUNTIF('6 Obecność na treningu'!AK80:AL80,("=C"))+COUNTIF('6 Obecność na treningu'!AK80:AL80,("=K"))</f>
        <v>0</v>
      </c>
      <c r="AR112" s="99">
        <f>COUNTIF('6 Obecność na treningu'!AM80:AN80,("=T"))+COUNTIF('6 Obecność na treningu'!AM80:AN80,("=C"))+COUNTIF('6 Obecność na treningu'!AM80:AN80,("=K"))</f>
        <v>0</v>
      </c>
      <c r="AT112" s="99">
        <f>COUNTIF('6 Obecność na treningu'!AO80:AP80,("=T"))+COUNTIF('6 Obecność na treningu'!AO80:AP80,("=C"))+COUNTIF('6 Obecność na treningu'!AO80:AP80,("=K"))</f>
        <v>0</v>
      </c>
      <c r="AV112" s="99">
        <f>COUNTIF('6 Obecność na treningu'!AQ80:AR80,("=T"))+COUNTIF('6 Obecność na treningu'!AQ80:AR80,("=C"))+COUNTIF('6 Obecność na treningu'!AQ80:AR80,("=K"))</f>
        <v>0</v>
      </c>
      <c r="AX112" s="99">
        <f>COUNTIF('6 Obecność na treningu'!AS80:AT80,("=T"))+COUNTIF('6 Obecność na treningu'!AS80:AT80,("=C"))+COUNTIF('6 Obecność na treningu'!AS80:AT80,("=K"))</f>
        <v>0</v>
      </c>
      <c r="AZ112" s="99">
        <f>COUNTIF('6 Obecność na treningu'!AU80:AV80,("=T"))+COUNTIF('6 Obecność na treningu'!AU80:AV80,("=C"))+COUNTIF('6 Obecność na treningu'!AU80:AV80,("=K"))</f>
        <v>0</v>
      </c>
      <c r="BB112" s="99">
        <f>COUNTIF('6 Obecność na treningu'!AW80:AX80,("=T"))+COUNTIF('6 Obecność na treningu'!AW80:AX80,("=C"))+COUNTIF('6 Obecność na treningu'!AW80:AX80,("=K"))</f>
        <v>0</v>
      </c>
      <c r="BD112" s="322">
        <f>COUNTIF('6 Obecność na treningu'!AY80:AZ80,("=T"))+COUNTIF('6 Obecność na treningu'!AY80:AZ80,("=C"))+COUNTIF('6 Obecność na treningu'!AY80:AZ80,("=K"))</f>
        <v>0</v>
      </c>
      <c r="BF112" s="99">
        <f>IF(L112&lt;&gt;0,1,0)</f>
        <v>0</v>
      </c>
      <c r="BH112" s="99">
        <f>IF(N112&lt;&gt;0,1,0)</f>
        <v>0</v>
      </c>
      <c r="BJ112" s="99">
        <f>IF(P112&lt;&gt;0,1,0)</f>
        <v>0</v>
      </c>
      <c r="BL112" s="99">
        <f>IF(R112&lt;&gt;0,1,0)</f>
        <v>0</v>
      </c>
      <c r="BN112" s="99">
        <f>IF(T112&lt;&gt;0,1,0)</f>
        <v>0</v>
      </c>
      <c r="BP112" s="99">
        <f>IF(V112&lt;&gt;0,1,0)</f>
        <v>0</v>
      </c>
      <c r="BR112" s="99">
        <f>IF(X112&lt;&gt;0,1,0)</f>
        <v>0</v>
      </c>
      <c r="BT112" s="99">
        <f>IF(Z112&lt;&gt;0,1,0)</f>
        <v>0</v>
      </c>
      <c r="BV112" s="99">
        <f>IF(AB112&lt;&gt;0,1,0)</f>
        <v>0</v>
      </c>
      <c r="BX112" s="99">
        <f>IF(AD112&lt;&gt;0,1,0)</f>
        <v>0</v>
      </c>
      <c r="BZ112" s="99">
        <f>IF(AF112&lt;&gt;0,1,0)</f>
        <v>0</v>
      </c>
      <c r="CB112" s="99">
        <f>IF(AH112&lt;&gt;0,1,0)</f>
        <v>0</v>
      </c>
      <c r="CD112" s="99">
        <f>IF(AJ112&lt;&gt;0,1,0)</f>
        <v>0</v>
      </c>
      <c r="CF112" s="99">
        <f>IF(AL112&lt;&gt;0,1,0)</f>
        <v>0</v>
      </c>
      <c r="CH112" s="99">
        <f>IF(AN112&lt;&gt;0,1,0)</f>
        <v>0</v>
      </c>
      <c r="CJ112" s="99">
        <f>IF(AP112&lt;&gt;0,1,0)</f>
        <v>0</v>
      </c>
      <c r="CL112" s="99">
        <f>IF(AR112&lt;&gt;0,1,0)</f>
        <v>0</v>
      </c>
      <c r="CN112" s="99">
        <f>IF(AT112&lt;&gt;0,1,0)</f>
        <v>0</v>
      </c>
      <c r="CP112" s="99">
        <f>IF(AV112&lt;&gt;0,1,0)</f>
        <v>0</v>
      </c>
      <c r="CR112" s="99">
        <f>IF(AX112&lt;&gt;0,1,0)</f>
        <v>0</v>
      </c>
      <c r="CT112" s="99">
        <f>IF(AZ112&lt;&gt;0,1,0)</f>
        <v>0</v>
      </c>
      <c r="CV112" s="99">
        <f>IF(BB112&lt;&gt;0,1,0)</f>
        <v>0</v>
      </c>
      <c r="CX112" s="99">
        <f>IF(BD112&lt;&gt;0,1,0)</f>
        <v>0</v>
      </c>
    </row>
    <row r="113" spans="2:102" ht="24.75" customHeight="1">
      <c r="B113" s="329" t="s">
        <v>328</v>
      </c>
      <c r="C113" s="330"/>
      <c r="D113" s="332">
        <f>IF('6 Obecność na treningu'!B81="","",'6 Obecność na treningu'!B81)</f>
      </c>
      <c r="E113" s="332">
        <f>IF('6 Obecność na treningu'!C81="","",'6 Obecność na treningu'!C81)</f>
      </c>
      <c r="F113" s="333">
        <f>IF('6 Obecność na treningu'!D81="","",'6 Obecność na treningu'!D81)</f>
      </c>
      <c r="G113" s="334">
        <f>IF(SUM(BF113:CX113)=0,"",SUM(BF113:CX113))</f>
      </c>
      <c r="H113" s="293" t="s">
        <v>257</v>
      </c>
      <c r="I113" s="293"/>
      <c r="L113" s="99">
        <f>COUNTIF('6 Obecność na treningu'!G81:H81,("=T"))+COUNTIF('6 Obecność na treningu'!G81:H81,("=C"))+COUNTIF('6 Obecność na treningu'!G81:H81,("=K"))</f>
        <v>0</v>
      </c>
      <c r="N113" s="99">
        <f>COUNTIF('6 Obecność na treningu'!I81:J81,("=T"))+COUNTIF('6 Obecność na treningu'!I81:J81,("=C"))+COUNTIF('6 Obecność na treningu'!I81:J81,("=K"))</f>
        <v>0</v>
      </c>
      <c r="P113" s="99">
        <f>COUNTIF('6 Obecność na treningu'!K81:L81,("=T"))+COUNTIF('6 Obecność na treningu'!K81:L81,("=C"))+COUNTIF('6 Obecność na treningu'!K81:L81,("=K"))</f>
        <v>0</v>
      </c>
      <c r="R113" s="99">
        <f>COUNTIF('6 Obecność na treningu'!M81:N81,("=T"))+COUNTIF('6 Obecność na treningu'!M81:N81,("=C"))+COUNTIF('6 Obecność na treningu'!M81:N81,("=K"))</f>
        <v>0</v>
      </c>
      <c r="T113" s="99">
        <f>COUNTIF('6 Obecność na treningu'!O81:P81,("=T"))+COUNTIF('6 Obecność na treningu'!O81:P81,("=C"))+COUNTIF('6 Obecność na treningu'!O81:P81,("=K"))</f>
        <v>0</v>
      </c>
      <c r="V113" s="99">
        <f>COUNTIF('6 Obecność na treningu'!Q81:R81,("=T"))+COUNTIF('6 Obecność na treningu'!Q81:R81,("=C"))+COUNTIF('6 Obecność na treningu'!Q81:R81,("=K"))</f>
        <v>0</v>
      </c>
      <c r="X113" s="99">
        <f>COUNTIF('6 Obecność na treningu'!S81:T81,("=T"))+COUNTIF('6 Obecność na treningu'!S81:T81,("=C"))+COUNTIF('6 Obecność na treningu'!S81:T81,("=K"))</f>
        <v>0</v>
      </c>
      <c r="Z113" s="99">
        <f>COUNTIF('6 Obecność na treningu'!U81:V81,("=T"))+COUNTIF('6 Obecność na treningu'!U81:V81,("=C"))+COUNTIF('6 Obecność na treningu'!U81:V81,("=K"))</f>
        <v>0</v>
      </c>
      <c r="AB113" s="99">
        <f>COUNTIF('6 Obecność na treningu'!W81:X81,("=T"))+COUNTIF('6 Obecność na treningu'!W81:X81,("=C"))+COUNTIF('6 Obecność na treningu'!W81:X81,("=K"))</f>
        <v>0</v>
      </c>
      <c r="AD113" s="99">
        <f>COUNTIF('6 Obecność na treningu'!Y81:Z81,("=T"))+COUNTIF('6 Obecność na treningu'!Y81:Z81,("=C"))+COUNTIF('6 Obecność na treningu'!Y81:Z81,("=K"))</f>
        <v>0</v>
      </c>
      <c r="AF113" s="99">
        <f>COUNTIF('6 Obecność na treningu'!AA81:AB81,("=T"))+COUNTIF('6 Obecność na treningu'!AA81:AB81,("=C"))+COUNTIF('6 Obecność na treningu'!AA81:AB81,("=K"))</f>
        <v>0</v>
      </c>
      <c r="AH113" s="99">
        <f>COUNTIF('6 Obecność na treningu'!AC81:AD81,("=T"))+COUNTIF('6 Obecność na treningu'!AC81:AD81,("=C"))+COUNTIF('6 Obecność na treningu'!AC81:AD81,("=K"))</f>
        <v>0</v>
      </c>
      <c r="AJ113" s="99">
        <f>COUNTIF('6 Obecność na treningu'!AE81:AF81,("=T"))+COUNTIF('6 Obecność na treningu'!AE81:AF81,("=C"))+COUNTIF('6 Obecność na treningu'!AE81:AF81,("=K"))</f>
        <v>0</v>
      </c>
      <c r="AL113" s="99">
        <f>COUNTIF('6 Obecność na treningu'!AG81:AH81,("=T"))+COUNTIF('6 Obecność na treningu'!AG81:AH81,("=C"))+COUNTIF('6 Obecność na treningu'!AG81:AH81,("=K"))</f>
        <v>0</v>
      </c>
      <c r="AN113" s="99">
        <f>COUNTIF('6 Obecność na treningu'!AI81:AJ81,("=T"))+COUNTIF('6 Obecność na treningu'!AI81:AJ81,("=C"))+COUNTIF('6 Obecność na treningu'!AI81:AJ81,("=K"))</f>
        <v>0</v>
      </c>
      <c r="AP113" s="99">
        <f>COUNTIF('6 Obecność na treningu'!AK81:AL81,("=T"))+COUNTIF('6 Obecność na treningu'!AK81:AL81,("=C"))+COUNTIF('6 Obecność na treningu'!AK81:AL81,("=K"))</f>
        <v>0</v>
      </c>
      <c r="AR113" s="99">
        <f>COUNTIF('6 Obecność na treningu'!AM81:AN81,("=T"))+COUNTIF('6 Obecność na treningu'!AM81:AN81,("=C"))+COUNTIF('6 Obecność na treningu'!AM81:AN81,("=K"))</f>
        <v>0</v>
      </c>
      <c r="AT113" s="99">
        <f>COUNTIF('6 Obecność na treningu'!AO81:AP81,("=T"))+COUNTIF('6 Obecność na treningu'!AO81:AP81,("=C"))+COUNTIF('6 Obecność na treningu'!AO81:AP81,("=K"))</f>
        <v>0</v>
      </c>
      <c r="AV113" s="99">
        <f>COUNTIF('6 Obecność na treningu'!AQ81:AR81,("=T"))+COUNTIF('6 Obecność na treningu'!AQ81:AR81,("=C"))+COUNTIF('6 Obecność na treningu'!AQ81:AR81,("=K"))</f>
        <v>0</v>
      </c>
      <c r="AX113" s="99">
        <f>COUNTIF('6 Obecność na treningu'!AS81:AT81,("=T"))+COUNTIF('6 Obecność na treningu'!AS81:AT81,("=C"))+COUNTIF('6 Obecność na treningu'!AS81:AT81,("=K"))</f>
        <v>0</v>
      </c>
      <c r="AZ113" s="99">
        <f>COUNTIF('6 Obecność na treningu'!AU81:AV81,("=T"))+COUNTIF('6 Obecność na treningu'!AU81:AV81,("=C"))+COUNTIF('6 Obecność na treningu'!AU81:AV81,("=K"))</f>
        <v>0</v>
      </c>
      <c r="BB113" s="99">
        <f>COUNTIF('6 Obecność na treningu'!AW81:AX81,("=T"))+COUNTIF('6 Obecność na treningu'!AW81:AX81,("=C"))+COUNTIF('6 Obecność na treningu'!AW81:AX81,("=K"))</f>
        <v>0</v>
      </c>
      <c r="BD113" s="322">
        <f>COUNTIF('6 Obecność na treningu'!AY81:AZ81,("=T"))+COUNTIF('6 Obecność na treningu'!AY81:AZ81,("=C"))+COUNTIF('6 Obecność na treningu'!AY81:AZ81,("=K"))</f>
        <v>0</v>
      </c>
      <c r="BF113" s="99">
        <f>IF(L113&lt;&gt;0,1,0)</f>
        <v>0</v>
      </c>
      <c r="BH113" s="99">
        <f>IF(N113&lt;&gt;0,1,0)</f>
        <v>0</v>
      </c>
      <c r="BJ113" s="99">
        <f>IF(P113&lt;&gt;0,1,0)</f>
        <v>0</v>
      </c>
      <c r="BL113" s="99">
        <f>IF(R113&lt;&gt;0,1,0)</f>
        <v>0</v>
      </c>
      <c r="BN113" s="99">
        <f>IF(T113&lt;&gt;0,1,0)</f>
        <v>0</v>
      </c>
      <c r="BP113" s="99">
        <f>IF(V113&lt;&gt;0,1,0)</f>
        <v>0</v>
      </c>
      <c r="BR113" s="99">
        <f>IF(X113&lt;&gt;0,1,0)</f>
        <v>0</v>
      </c>
      <c r="BT113" s="99">
        <f>IF(Z113&lt;&gt;0,1,0)</f>
        <v>0</v>
      </c>
      <c r="BV113" s="99">
        <f>IF(AB113&lt;&gt;0,1,0)</f>
        <v>0</v>
      </c>
      <c r="BX113" s="99">
        <f>IF(AD113&lt;&gt;0,1,0)</f>
        <v>0</v>
      </c>
      <c r="BZ113" s="99">
        <f>IF(AF113&lt;&gt;0,1,0)</f>
        <v>0</v>
      </c>
      <c r="CB113" s="99">
        <f>IF(AH113&lt;&gt;0,1,0)</f>
        <v>0</v>
      </c>
      <c r="CD113" s="99">
        <f>IF(AJ113&lt;&gt;0,1,0)</f>
        <v>0</v>
      </c>
      <c r="CF113" s="99">
        <f>IF(AL113&lt;&gt;0,1,0)</f>
        <v>0</v>
      </c>
      <c r="CH113" s="99">
        <f>IF(AN113&lt;&gt;0,1,0)</f>
        <v>0</v>
      </c>
      <c r="CJ113" s="99">
        <f>IF(AP113&lt;&gt;0,1,0)</f>
        <v>0</v>
      </c>
      <c r="CL113" s="99">
        <f>IF(AR113&lt;&gt;0,1,0)</f>
        <v>0</v>
      </c>
      <c r="CN113" s="99">
        <f>IF(AT113&lt;&gt;0,1,0)</f>
        <v>0</v>
      </c>
      <c r="CP113" s="99">
        <f>IF(AV113&lt;&gt;0,1,0)</f>
        <v>0</v>
      </c>
      <c r="CR113" s="99">
        <f>IF(AX113&lt;&gt;0,1,0)</f>
        <v>0</v>
      </c>
      <c r="CT113" s="99">
        <f>IF(AZ113&lt;&gt;0,1,0)</f>
        <v>0</v>
      </c>
      <c r="CV113" s="99">
        <f>IF(BB113&lt;&gt;0,1,0)</f>
        <v>0</v>
      </c>
      <c r="CX113" s="99">
        <f>IF(BD113&lt;&gt;0,1,0)</f>
        <v>0</v>
      </c>
    </row>
    <row r="114" spans="2:102" ht="24.75" customHeight="1">
      <c r="B114" s="329" t="s">
        <v>329</v>
      </c>
      <c r="C114" s="330"/>
      <c r="D114" s="332">
        <f>IF('6 Obecność na treningu'!B82="","",'6 Obecność na treningu'!B82)</f>
      </c>
      <c r="E114" s="332">
        <f>IF('6 Obecność na treningu'!C82="","",'6 Obecność na treningu'!C82)</f>
      </c>
      <c r="F114" s="333">
        <f>IF('6 Obecność na treningu'!D82="","",'6 Obecność na treningu'!D82)</f>
      </c>
      <c r="G114" s="334">
        <f>IF(SUM(BF114:CX114)=0,"",SUM(BF114:CX114))</f>
      </c>
      <c r="H114" s="293" t="s">
        <v>257</v>
      </c>
      <c r="I114" s="293"/>
      <c r="L114" s="99">
        <f>COUNTIF('6 Obecność na treningu'!G82:H82,("=T"))+COUNTIF('6 Obecność na treningu'!G82:H82,("=C"))+COUNTIF('6 Obecność na treningu'!G82:H82,("=K"))</f>
        <v>0</v>
      </c>
      <c r="N114" s="99">
        <f>COUNTIF('6 Obecność na treningu'!I82:J82,("=T"))+COUNTIF('6 Obecność na treningu'!I82:J82,("=C"))+COUNTIF('6 Obecność na treningu'!I82:J82,("=K"))</f>
        <v>0</v>
      </c>
      <c r="P114" s="99">
        <f>COUNTIF('6 Obecność na treningu'!K82:L82,("=T"))+COUNTIF('6 Obecność na treningu'!K82:L82,("=C"))+COUNTIF('6 Obecność na treningu'!K82:L82,("=K"))</f>
        <v>0</v>
      </c>
      <c r="R114" s="99">
        <f>COUNTIF('6 Obecność na treningu'!M82:N82,("=T"))+COUNTIF('6 Obecność na treningu'!M82:N82,("=C"))+COUNTIF('6 Obecność na treningu'!M82:N82,("=K"))</f>
        <v>0</v>
      </c>
      <c r="T114" s="99">
        <f>COUNTIF('6 Obecność na treningu'!O82:P82,("=T"))+COUNTIF('6 Obecność na treningu'!O82:P82,("=C"))+COUNTIF('6 Obecność na treningu'!O82:P82,("=K"))</f>
        <v>0</v>
      </c>
      <c r="V114" s="99">
        <f>COUNTIF('6 Obecność na treningu'!Q82:R82,("=T"))+COUNTIF('6 Obecność na treningu'!Q82:R82,("=C"))+COUNTIF('6 Obecność na treningu'!Q82:R82,("=K"))</f>
        <v>0</v>
      </c>
      <c r="X114" s="99">
        <f>COUNTIF('6 Obecność na treningu'!S82:T82,("=T"))+COUNTIF('6 Obecność na treningu'!S82:T82,("=C"))+COUNTIF('6 Obecność na treningu'!S82:T82,("=K"))</f>
        <v>0</v>
      </c>
      <c r="Z114" s="99">
        <f>COUNTIF('6 Obecność na treningu'!U82:V82,("=T"))+COUNTIF('6 Obecność na treningu'!U82:V82,("=C"))+COUNTIF('6 Obecność na treningu'!U82:V82,("=K"))</f>
        <v>0</v>
      </c>
      <c r="AB114" s="99">
        <f>COUNTIF('6 Obecność na treningu'!W82:X82,("=T"))+COUNTIF('6 Obecność na treningu'!W82:X82,("=C"))+COUNTIF('6 Obecność na treningu'!W82:X82,("=K"))</f>
        <v>0</v>
      </c>
      <c r="AD114" s="99">
        <f>COUNTIF('6 Obecność na treningu'!Y82:Z82,("=T"))+COUNTIF('6 Obecność na treningu'!Y82:Z82,("=C"))+COUNTIF('6 Obecność na treningu'!Y82:Z82,("=K"))</f>
        <v>0</v>
      </c>
      <c r="AF114" s="99">
        <f>COUNTIF('6 Obecność na treningu'!AA82:AB82,("=T"))+COUNTIF('6 Obecność na treningu'!AA82:AB82,("=C"))+COUNTIF('6 Obecność na treningu'!AA82:AB82,("=K"))</f>
        <v>0</v>
      </c>
      <c r="AH114" s="99">
        <f>COUNTIF('6 Obecność na treningu'!AC82:AD82,("=T"))+COUNTIF('6 Obecność na treningu'!AC82:AD82,("=C"))+COUNTIF('6 Obecność na treningu'!AC82:AD82,("=K"))</f>
        <v>0</v>
      </c>
      <c r="AJ114" s="99">
        <f>COUNTIF('6 Obecność na treningu'!AE82:AF82,("=T"))+COUNTIF('6 Obecność na treningu'!AE82:AF82,("=C"))+COUNTIF('6 Obecność na treningu'!AE82:AF82,("=K"))</f>
        <v>0</v>
      </c>
      <c r="AL114" s="99">
        <f>COUNTIF('6 Obecność na treningu'!AG82:AH82,("=T"))+COUNTIF('6 Obecność na treningu'!AG82:AH82,("=C"))+COUNTIF('6 Obecność na treningu'!AG82:AH82,("=K"))</f>
        <v>0</v>
      </c>
      <c r="AN114" s="99">
        <f>COUNTIF('6 Obecność na treningu'!AI82:AJ82,("=T"))+COUNTIF('6 Obecność na treningu'!AI82:AJ82,("=C"))+COUNTIF('6 Obecność na treningu'!AI82:AJ82,("=K"))</f>
        <v>0</v>
      </c>
      <c r="AP114" s="99">
        <f>COUNTIF('6 Obecność na treningu'!AK82:AL82,("=T"))+COUNTIF('6 Obecność na treningu'!AK82:AL82,("=C"))+COUNTIF('6 Obecność na treningu'!AK82:AL82,("=K"))</f>
        <v>0</v>
      </c>
      <c r="AR114" s="99">
        <f>COUNTIF('6 Obecność na treningu'!AM82:AN82,("=T"))+COUNTIF('6 Obecność na treningu'!AM82:AN82,("=C"))+COUNTIF('6 Obecność na treningu'!AM82:AN82,("=K"))</f>
        <v>0</v>
      </c>
      <c r="AT114" s="99">
        <f>COUNTIF('6 Obecność na treningu'!AO82:AP82,("=T"))+COUNTIF('6 Obecność na treningu'!AO82:AP82,("=C"))+COUNTIF('6 Obecność na treningu'!AO82:AP82,("=K"))</f>
        <v>0</v>
      </c>
      <c r="AV114" s="99">
        <f>COUNTIF('6 Obecność na treningu'!AQ82:AR82,("=T"))+COUNTIF('6 Obecność na treningu'!AQ82:AR82,("=C"))+COUNTIF('6 Obecność na treningu'!AQ82:AR82,("=K"))</f>
        <v>0</v>
      </c>
      <c r="AX114" s="99">
        <f>COUNTIF('6 Obecność na treningu'!AS82:AT82,("=T"))+COUNTIF('6 Obecność na treningu'!AS82:AT82,("=C"))+COUNTIF('6 Obecność na treningu'!AS82:AT82,("=K"))</f>
        <v>0</v>
      </c>
      <c r="AZ114" s="99">
        <f>COUNTIF('6 Obecność na treningu'!AU82:AV82,("=T"))+COUNTIF('6 Obecność na treningu'!AU82:AV82,("=C"))+COUNTIF('6 Obecność na treningu'!AU82:AV82,("=K"))</f>
        <v>0</v>
      </c>
      <c r="BB114" s="99">
        <f>COUNTIF('6 Obecność na treningu'!AW82:AX82,("=T"))+COUNTIF('6 Obecność na treningu'!AW82:AX82,("=C"))+COUNTIF('6 Obecność na treningu'!AW82:AX82,("=K"))</f>
        <v>0</v>
      </c>
      <c r="BD114" s="322">
        <f>COUNTIF('6 Obecność na treningu'!AY82:AZ82,("=T"))+COUNTIF('6 Obecność na treningu'!AY82:AZ82,("=C"))+COUNTIF('6 Obecność na treningu'!AY82:AZ82,("=K"))</f>
        <v>0</v>
      </c>
      <c r="BF114" s="99">
        <f>IF(L114&lt;&gt;0,1,0)</f>
        <v>0</v>
      </c>
      <c r="BH114" s="99">
        <f>IF(N114&lt;&gt;0,1,0)</f>
        <v>0</v>
      </c>
      <c r="BJ114" s="99">
        <f>IF(P114&lt;&gt;0,1,0)</f>
        <v>0</v>
      </c>
      <c r="BL114" s="99">
        <f>IF(R114&lt;&gt;0,1,0)</f>
        <v>0</v>
      </c>
      <c r="BN114" s="99">
        <f>IF(T114&lt;&gt;0,1,0)</f>
        <v>0</v>
      </c>
      <c r="BP114" s="99">
        <f>IF(V114&lt;&gt;0,1,0)</f>
        <v>0</v>
      </c>
      <c r="BR114" s="99">
        <f>IF(X114&lt;&gt;0,1,0)</f>
        <v>0</v>
      </c>
      <c r="BT114" s="99">
        <f>IF(Z114&lt;&gt;0,1,0)</f>
        <v>0</v>
      </c>
      <c r="BV114" s="99">
        <f>IF(AB114&lt;&gt;0,1,0)</f>
        <v>0</v>
      </c>
      <c r="BX114" s="99">
        <f>IF(AD114&lt;&gt;0,1,0)</f>
        <v>0</v>
      </c>
      <c r="BZ114" s="99">
        <f>IF(AF114&lt;&gt;0,1,0)</f>
        <v>0</v>
      </c>
      <c r="CB114" s="99">
        <f>IF(AH114&lt;&gt;0,1,0)</f>
        <v>0</v>
      </c>
      <c r="CD114" s="99">
        <f>IF(AJ114&lt;&gt;0,1,0)</f>
        <v>0</v>
      </c>
      <c r="CF114" s="99">
        <f>IF(AL114&lt;&gt;0,1,0)</f>
        <v>0</v>
      </c>
      <c r="CH114" s="99">
        <f>IF(AN114&lt;&gt;0,1,0)</f>
        <v>0</v>
      </c>
      <c r="CJ114" s="99">
        <f>IF(AP114&lt;&gt;0,1,0)</f>
        <v>0</v>
      </c>
      <c r="CL114" s="99">
        <f>IF(AR114&lt;&gt;0,1,0)</f>
        <v>0</v>
      </c>
      <c r="CN114" s="99">
        <f>IF(AT114&lt;&gt;0,1,0)</f>
        <v>0</v>
      </c>
      <c r="CP114" s="99">
        <f>IF(AV114&lt;&gt;0,1,0)</f>
        <v>0</v>
      </c>
      <c r="CR114" s="99">
        <f>IF(AX114&lt;&gt;0,1,0)</f>
        <v>0</v>
      </c>
      <c r="CT114" s="99">
        <f>IF(AZ114&lt;&gt;0,1,0)</f>
        <v>0</v>
      </c>
      <c r="CV114" s="99">
        <f>IF(BB114&lt;&gt;0,1,0)</f>
        <v>0</v>
      </c>
      <c r="CX114" s="99">
        <f>IF(BD114&lt;&gt;0,1,0)</f>
        <v>0</v>
      </c>
    </row>
    <row r="115" spans="2:102" ht="24.75" customHeight="1">
      <c r="B115" s="329" t="s">
        <v>330</v>
      </c>
      <c r="C115" s="330"/>
      <c r="D115" s="332">
        <f>IF('6 Obecność na treningu'!B83="","",'6 Obecność na treningu'!B83)</f>
      </c>
      <c r="E115" s="332">
        <f>IF('6 Obecność na treningu'!C83="","",'6 Obecność na treningu'!C83)</f>
      </c>
      <c r="F115" s="333">
        <f>IF('6 Obecność na treningu'!D83="","",'6 Obecność na treningu'!D83)</f>
      </c>
      <c r="G115" s="334">
        <f>IF(SUM(BF115:CX115)=0,"",SUM(BF115:CX115))</f>
      </c>
      <c r="H115" s="293" t="s">
        <v>257</v>
      </c>
      <c r="I115" s="293"/>
      <c r="L115" s="99">
        <f>COUNTIF('6 Obecność na treningu'!G83:H83,("=T"))+COUNTIF('6 Obecność na treningu'!G83:H83,("=C"))+COUNTIF('6 Obecność na treningu'!G83:H83,("=K"))</f>
        <v>0</v>
      </c>
      <c r="N115" s="99">
        <f>COUNTIF('6 Obecność na treningu'!I83:J83,("=T"))+COUNTIF('6 Obecność na treningu'!I83:J83,("=C"))+COUNTIF('6 Obecność na treningu'!I83:J83,("=K"))</f>
        <v>0</v>
      </c>
      <c r="P115" s="99">
        <f>COUNTIF('6 Obecność na treningu'!K83:L83,("=T"))+COUNTIF('6 Obecność na treningu'!K83:L83,("=C"))+COUNTIF('6 Obecność na treningu'!K83:L83,("=K"))</f>
        <v>0</v>
      </c>
      <c r="R115" s="99">
        <f>COUNTIF('6 Obecność na treningu'!M83:N83,("=T"))+COUNTIF('6 Obecność na treningu'!M83:N83,("=C"))+COUNTIF('6 Obecność na treningu'!M83:N83,("=K"))</f>
        <v>0</v>
      </c>
      <c r="T115" s="99">
        <f>COUNTIF('6 Obecność na treningu'!O83:P83,("=T"))+COUNTIF('6 Obecność na treningu'!O83:P83,("=C"))+COUNTIF('6 Obecność na treningu'!O83:P83,("=K"))</f>
        <v>0</v>
      </c>
      <c r="V115" s="99">
        <f>COUNTIF('6 Obecność na treningu'!Q83:R83,("=T"))+COUNTIF('6 Obecność na treningu'!Q83:R83,("=C"))+COUNTIF('6 Obecność na treningu'!Q83:R83,("=K"))</f>
        <v>0</v>
      </c>
      <c r="X115" s="99">
        <f>COUNTIF('6 Obecność na treningu'!S83:T83,("=T"))+COUNTIF('6 Obecność na treningu'!S83:T83,("=C"))+COUNTIF('6 Obecność na treningu'!S83:T83,("=K"))</f>
        <v>0</v>
      </c>
      <c r="Z115" s="99">
        <f>COUNTIF('6 Obecność na treningu'!U83:V83,("=T"))+COUNTIF('6 Obecność na treningu'!U83:V83,("=C"))+COUNTIF('6 Obecność na treningu'!U83:V83,("=K"))</f>
        <v>0</v>
      </c>
      <c r="AB115" s="99">
        <f>COUNTIF('6 Obecność na treningu'!W83:X83,("=T"))+COUNTIF('6 Obecność na treningu'!W83:X83,("=C"))+COUNTIF('6 Obecność na treningu'!W83:X83,("=K"))</f>
        <v>0</v>
      </c>
      <c r="AD115" s="99">
        <f>COUNTIF('6 Obecność na treningu'!Y83:Z83,("=T"))+COUNTIF('6 Obecność na treningu'!Y83:Z83,("=C"))+COUNTIF('6 Obecność na treningu'!Y83:Z83,("=K"))</f>
        <v>0</v>
      </c>
      <c r="AF115" s="99">
        <f>COUNTIF('6 Obecność na treningu'!AA83:AB83,("=T"))+COUNTIF('6 Obecność na treningu'!AA83:AB83,("=C"))+COUNTIF('6 Obecność na treningu'!AA83:AB83,("=K"))</f>
        <v>0</v>
      </c>
      <c r="AH115" s="99">
        <f>COUNTIF('6 Obecność na treningu'!AC83:AD83,("=T"))+COUNTIF('6 Obecność na treningu'!AC83:AD83,("=C"))+COUNTIF('6 Obecność na treningu'!AC83:AD83,("=K"))</f>
        <v>0</v>
      </c>
      <c r="AJ115" s="99">
        <f>COUNTIF('6 Obecność na treningu'!AE83:AF83,("=T"))+COUNTIF('6 Obecność na treningu'!AE83:AF83,("=C"))+COUNTIF('6 Obecność na treningu'!AE83:AF83,("=K"))</f>
        <v>0</v>
      </c>
      <c r="AL115" s="99">
        <f>COUNTIF('6 Obecność na treningu'!AG83:AH83,("=T"))+COUNTIF('6 Obecność na treningu'!AG83:AH83,("=C"))+COUNTIF('6 Obecność na treningu'!AG83:AH83,("=K"))</f>
        <v>0</v>
      </c>
      <c r="AN115" s="99">
        <f>COUNTIF('6 Obecność na treningu'!AI83:AJ83,("=T"))+COUNTIF('6 Obecność na treningu'!AI83:AJ83,("=C"))+COUNTIF('6 Obecność na treningu'!AI83:AJ83,("=K"))</f>
        <v>0</v>
      </c>
      <c r="AP115" s="99">
        <f>COUNTIF('6 Obecność na treningu'!AK83:AL83,("=T"))+COUNTIF('6 Obecność na treningu'!AK83:AL83,("=C"))+COUNTIF('6 Obecność na treningu'!AK83:AL83,("=K"))</f>
        <v>0</v>
      </c>
      <c r="AR115" s="99">
        <f>COUNTIF('6 Obecność na treningu'!AM83:AN83,("=T"))+COUNTIF('6 Obecność na treningu'!AM83:AN83,("=C"))+COUNTIF('6 Obecność na treningu'!AM83:AN83,("=K"))</f>
        <v>0</v>
      </c>
      <c r="AT115" s="99">
        <f>COUNTIF('6 Obecność na treningu'!AO83:AP83,("=T"))+COUNTIF('6 Obecność na treningu'!AO83:AP83,("=C"))+COUNTIF('6 Obecność na treningu'!AO83:AP83,("=K"))</f>
        <v>0</v>
      </c>
      <c r="AV115" s="99">
        <f>COUNTIF('6 Obecność na treningu'!AQ83:AR83,("=T"))+COUNTIF('6 Obecność na treningu'!AQ83:AR83,("=C"))+COUNTIF('6 Obecność na treningu'!AQ83:AR83,("=K"))</f>
        <v>0</v>
      </c>
      <c r="AX115" s="99">
        <f>COUNTIF('6 Obecność na treningu'!AS83:AT83,("=T"))+COUNTIF('6 Obecność na treningu'!AS83:AT83,("=C"))+COUNTIF('6 Obecność na treningu'!AS83:AT83,("=K"))</f>
        <v>0</v>
      </c>
      <c r="AZ115" s="99">
        <f>COUNTIF('6 Obecność na treningu'!AU83:AV83,("=T"))+COUNTIF('6 Obecność na treningu'!AU83:AV83,("=C"))+COUNTIF('6 Obecność na treningu'!AU83:AV83,("=K"))</f>
        <v>0</v>
      </c>
      <c r="BB115" s="99">
        <f>COUNTIF('6 Obecność na treningu'!AW83:AX83,("=T"))+COUNTIF('6 Obecność na treningu'!AW83:AX83,("=C"))+COUNTIF('6 Obecność na treningu'!AW83:AX83,("=K"))</f>
        <v>0</v>
      </c>
      <c r="BD115" s="322">
        <f>COUNTIF('6 Obecność na treningu'!AY83:AZ83,("=T"))+COUNTIF('6 Obecność na treningu'!AY83:AZ83,("=C"))+COUNTIF('6 Obecność na treningu'!AY83:AZ83,("=K"))</f>
        <v>0</v>
      </c>
      <c r="BF115" s="99">
        <f>IF(L115&lt;&gt;0,1,0)</f>
        <v>0</v>
      </c>
      <c r="BH115" s="99">
        <f>IF(N115&lt;&gt;0,1,0)</f>
        <v>0</v>
      </c>
      <c r="BJ115" s="99">
        <f>IF(P115&lt;&gt;0,1,0)</f>
        <v>0</v>
      </c>
      <c r="BL115" s="99">
        <f>IF(R115&lt;&gt;0,1,0)</f>
        <v>0</v>
      </c>
      <c r="BN115" s="99">
        <f>IF(T115&lt;&gt;0,1,0)</f>
        <v>0</v>
      </c>
      <c r="BP115" s="99">
        <f>IF(V115&lt;&gt;0,1,0)</f>
        <v>0</v>
      </c>
      <c r="BR115" s="99">
        <f>IF(X115&lt;&gt;0,1,0)</f>
        <v>0</v>
      </c>
      <c r="BT115" s="99">
        <f>IF(Z115&lt;&gt;0,1,0)</f>
        <v>0</v>
      </c>
      <c r="BV115" s="99">
        <f>IF(AB115&lt;&gt;0,1,0)</f>
        <v>0</v>
      </c>
      <c r="BX115" s="99">
        <f>IF(AD115&lt;&gt;0,1,0)</f>
        <v>0</v>
      </c>
      <c r="BZ115" s="99">
        <f>IF(AF115&lt;&gt;0,1,0)</f>
        <v>0</v>
      </c>
      <c r="CB115" s="99">
        <f>IF(AH115&lt;&gt;0,1,0)</f>
        <v>0</v>
      </c>
      <c r="CD115" s="99">
        <f>IF(AJ115&lt;&gt;0,1,0)</f>
        <v>0</v>
      </c>
      <c r="CF115" s="99">
        <f>IF(AL115&lt;&gt;0,1,0)</f>
        <v>0</v>
      </c>
      <c r="CH115" s="99">
        <f>IF(AN115&lt;&gt;0,1,0)</f>
        <v>0</v>
      </c>
      <c r="CJ115" s="99">
        <f>IF(AP115&lt;&gt;0,1,0)</f>
        <v>0</v>
      </c>
      <c r="CL115" s="99">
        <f>IF(AR115&lt;&gt;0,1,0)</f>
        <v>0</v>
      </c>
      <c r="CN115" s="99">
        <f>IF(AT115&lt;&gt;0,1,0)</f>
        <v>0</v>
      </c>
      <c r="CP115" s="99">
        <f>IF(AV115&lt;&gt;0,1,0)</f>
        <v>0</v>
      </c>
      <c r="CR115" s="99">
        <f>IF(AX115&lt;&gt;0,1,0)</f>
        <v>0</v>
      </c>
      <c r="CT115" s="99">
        <f>IF(AZ115&lt;&gt;0,1,0)</f>
        <v>0</v>
      </c>
      <c r="CV115" s="99">
        <f>IF(BB115&lt;&gt;0,1,0)</f>
        <v>0</v>
      </c>
      <c r="CX115" s="99">
        <f>IF(BD115&lt;&gt;0,1,0)</f>
        <v>0</v>
      </c>
    </row>
    <row r="116" spans="2:102" ht="24.75" customHeight="1">
      <c r="B116" s="329" t="s">
        <v>331</v>
      </c>
      <c r="C116" s="330"/>
      <c r="D116" s="332">
        <f>IF('6 Obecność na treningu'!B84="","",'6 Obecność na treningu'!B84)</f>
      </c>
      <c r="E116" s="332">
        <f>IF('6 Obecność na treningu'!C84="","",'6 Obecność na treningu'!C84)</f>
      </c>
      <c r="F116" s="333">
        <f>IF('6 Obecność na treningu'!D84="","",'6 Obecność na treningu'!D84)</f>
      </c>
      <c r="G116" s="334">
        <f>IF(SUM(BF116:CX116)=0,"",SUM(BF116:CX116))</f>
      </c>
      <c r="H116" s="293" t="s">
        <v>257</v>
      </c>
      <c r="I116" s="293"/>
      <c r="L116" s="99">
        <f>COUNTIF('6 Obecność na treningu'!G84:H84,("=T"))+COUNTIF('6 Obecność na treningu'!G84:H84,("=C"))+COUNTIF('6 Obecność na treningu'!G84:H84,("=K"))</f>
        <v>0</v>
      </c>
      <c r="N116" s="99">
        <f>COUNTIF('6 Obecność na treningu'!I84:J84,("=T"))+COUNTIF('6 Obecność na treningu'!I84:J84,("=C"))+COUNTIF('6 Obecność na treningu'!I84:J84,("=K"))</f>
        <v>0</v>
      </c>
      <c r="P116" s="99">
        <f>COUNTIF('6 Obecność na treningu'!K84:L84,("=T"))+COUNTIF('6 Obecność na treningu'!K84:L84,("=C"))+COUNTIF('6 Obecność na treningu'!K84:L84,("=K"))</f>
        <v>0</v>
      </c>
      <c r="R116" s="99">
        <f>COUNTIF('6 Obecność na treningu'!M84:N84,("=T"))+COUNTIF('6 Obecność na treningu'!M84:N84,("=C"))+COUNTIF('6 Obecność na treningu'!M84:N84,("=K"))</f>
        <v>0</v>
      </c>
      <c r="T116" s="99">
        <f>COUNTIF('6 Obecność na treningu'!O84:P84,("=T"))+COUNTIF('6 Obecność na treningu'!O84:P84,("=C"))+COUNTIF('6 Obecność na treningu'!O84:P84,("=K"))</f>
        <v>0</v>
      </c>
      <c r="V116" s="99">
        <f>COUNTIF('6 Obecność na treningu'!Q84:R84,("=T"))+COUNTIF('6 Obecność na treningu'!Q84:R84,("=C"))+COUNTIF('6 Obecność na treningu'!Q84:R84,("=K"))</f>
        <v>0</v>
      </c>
      <c r="X116" s="99">
        <f>COUNTIF('6 Obecność na treningu'!S84:T84,("=T"))+COUNTIF('6 Obecność na treningu'!S84:T84,("=C"))+COUNTIF('6 Obecność na treningu'!S84:T84,("=K"))</f>
        <v>0</v>
      </c>
      <c r="Z116" s="99">
        <f>COUNTIF('6 Obecność na treningu'!U84:V84,("=T"))+COUNTIF('6 Obecność na treningu'!U84:V84,("=C"))+COUNTIF('6 Obecność na treningu'!U84:V84,("=K"))</f>
        <v>0</v>
      </c>
      <c r="AB116" s="99">
        <f>COUNTIF('6 Obecność na treningu'!W84:X84,("=T"))+COUNTIF('6 Obecność na treningu'!W84:X84,("=C"))+COUNTIF('6 Obecność na treningu'!W84:X84,("=K"))</f>
        <v>0</v>
      </c>
      <c r="AD116" s="99">
        <f>COUNTIF('6 Obecność na treningu'!Y84:Z84,("=T"))+COUNTIF('6 Obecność na treningu'!Y84:Z84,("=C"))+COUNTIF('6 Obecność na treningu'!Y84:Z84,("=K"))</f>
        <v>0</v>
      </c>
      <c r="AF116" s="99">
        <f>COUNTIF('6 Obecność na treningu'!AA84:AB84,("=T"))+COUNTIF('6 Obecność na treningu'!AA84:AB84,("=C"))+COUNTIF('6 Obecność na treningu'!AA84:AB84,("=K"))</f>
        <v>0</v>
      </c>
      <c r="AH116" s="99">
        <f>COUNTIF('6 Obecność na treningu'!AC84:AD84,("=T"))+COUNTIF('6 Obecność na treningu'!AC84:AD84,("=C"))+COUNTIF('6 Obecność na treningu'!AC84:AD84,("=K"))</f>
        <v>0</v>
      </c>
      <c r="AJ116" s="99">
        <f>COUNTIF('6 Obecność na treningu'!AE84:AF84,("=T"))+COUNTIF('6 Obecność na treningu'!AE84:AF84,("=C"))+COUNTIF('6 Obecność na treningu'!AE84:AF84,("=K"))</f>
        <v>0</v>
      </c>
      <c r="AL116" s="99">
        <f>COUNTIF('6 Obecność na treningu'!AG84:AH84,("=T"))+COUNTIF('6 Obecność na treningu'!AG84:AH84,("=C"))+COUNTIF('6 Obecność na treningu'!AG84:AH84,("=K"))</f>
        <v>0</v>
      </c>
      <c r="AN116" s="99">
        <f>COUNTIF('6 Obecność na treningu'!AI84:AJ84,("=T"))+COUNTIF('6 Obecność na treningu'!AI84:AJ84,("=C"))+COUNTIF('6 Obecność na treningu'!AI84:AJ84,("=K"))</f>
        <v>0</v>
      </c>
      <c r="AP116" s="99">
        <f>COUNTIF('6 Obecność na treningu'!AK84:AL84,("=T"))+COUNTIF('6 Obecność na treningu'!AK84:AL84,("=C"))+COUNTIF('6 Obecność na treningu'!AK84:AL84,("=K"))</f>
        <v>0</v>
      </c>
      <c r="AR116" s="99">
        <f>COUNTIF('6 Obecność na treningu'!AM84:AN84,("=T"))+COUNTIF('6 Obecność na treningu'!AM84:AN84,("=C"))+COUNTIF('6 Obecność na treningu'!AM84:AN84,("=K"))</f>
        <v>0</v>
      </c>
      <c r="AT116" s="99">
        <f>COUNTIF('6 Obecność na treningu'!AO84:AP84,("=T"))+COUNTIF('6 Obecność na treningu'!AO84:AP84,("=C"))+COUNTIF('6 Obecność na treningu'!AO84:AP84,("=K"))</f>
        <v>0</v>
      </c>
      <c r="AV116" s="99">
        <f>COUNTIF('6 Obecność na treningu'!AQ84:AR84,("=T"))+COUNTIF('6 Obecność na treningu'!AQ84:AR84,("=C"))+COUNTIF('6 Obecność na treningu'!AQ84:AR84,("=K"))</f>
        <v>0</v>
      </c>
      <c r="AX116" s="99">
        <f>COUNTIF('6 Obecność na treningu'!AS84:AT84,("=T"))+COUNTIF('6 Obecność na treningu'!AS84:AT84,("=C"))+COUNTIF('6 Obecność na treningu'!AS84:AT84,("=K"))</f>
        <v>0</v>
      </c>
      <c r="AZ116" s="99">
        <f>COUNTIF('6 Obecność na treningu'!AU84:AV84,("=T"))+COUNTIF('6 Obecność na treningu'!AU84:AV84,("=C"))+COUNTIF('6 Obecność na treningu'!AU84:AV84,("=K"))</f>
        <v>0</v>
      </c>
      <c r="BB116" s="99">
        <f>COUNTIF('6 Obecność na treningu'!AW84:AX84,("=T"))+COUNTIF('6 Obecność na treningu'!AW84:AX84,("=C"))+COUNTIF('6 Obecność na treningu'!AW84:AX84,("=K"))</f>
        <v>0</v>
      </c>
      <c r="BD116" s="322">
        <f>COUNTIF('6 Obecność na treningu'!AY84:AZ84,("=T"))+COUNTIF('6 Obecność na treningu'!AY84:AZ84,("=C"))+COUNTIF('6 Obecność na treningu'!AY84:AZ84,("=K"))</f>
        <v>0</v>
      </c>
      <c r="BF116" s="99">
        <f>IF(L116&lt;&gt;0,1,0)</f>
        <v>0</v>
      </c>
      <c r="BH116" s="99">
        <f>IF(N116&lt;&gt;0,1,0)</f>
        <v>0</v>
      </c>
      <c r="BJ116" s="99">
        <f>IF(P116&lt;&gt;0,1,0)</f>
        <v>0</v>
      </c>
      <c r="BL116" s="99">
        <f>IF(R116&lt;&gt;0,1,0)</f>
        <v>0</v>
      </c>
      <c r="BN116" s="99">
        <f>IF(T116&lt;&gt;0,1,0)</f>
        <v>0</v>
      </c>
      <c r="BP116" s="99">
        <f>IF(V116&lt;&gt;0,1,0)</f>
        <v>0</v>
      </c>
      <c r="BR116" s="99">
        <f>IF(X116&lt;&gt;0,1,0)</f>
        <v>0</v>
      </c>
      <c r="BT116" s="99">
        <f>IF(Z116&lt;&gt;0,1,0)</f>
        <v>0</v>
      </c>
      <c r="BV116" s="99">
        <f>IF(AB116&lt;&gt;0,1,0)</f>
        <v>0</v>
      </c>
      <c r="BX116" s="99">
        <f>IF(AD116&lt;&gt;0,1,0)</f>
        <v>0</v>
      </c>
      <c r="BZ116" s="99">
        <f>IF(AF116&lt;&gt;0,1,0)</f>
        <v>0</v>
      </c>
      <c r="CB116" s="99">
        <f>IF(AH116&lt;&gt;0,1,0)</f>
        <v>0</v>
      </c>
      <c r="CD116" s="99">
        <f>IF(AJ116&lt;&gt;0,1,0)</f>
        <v>0</v>
      </c>
      <c r="CF116" s="99">
        <f>IF(AL116&lt;&gt;0,1,0)</f>
        <v>0</v>
      </c>
      <c r="CH116" s="99">
        <f>IF(AN116&lt;&gt;0,1,0)</f>
        <v>0</v>
      </c>
      <c r="CJ116" s="99">
        <f>IF(AP116&lt;&gt;0,1,0)</f>
        <v>0</v>
      </c>
      <c r="CL116" s="99">
        <f>IF(AR116&lt;&gt;0,1,0)</f>
        <v>0</v>
      </c>
      <c r="CN116" s="99">
        <f>IF(AT116&lt;&gt;0,1,0)</f>
        <v>0</v>
      </c>
      <c r="CP116" s="99">
        <f>IF(AV116&lt;&gt;0,1,0)</f>
        <v>0</v>
      </c>
      <c r="CR116" s="99">
        <f>IF(AX116&lt;&gt;0,1,0)</f>
        <v>0</v>
      </c>
      <c r="CT116" s="99">
        <f>IF(AZ116&lt;&gt;0,1,0)</f>
        <v>0</v>
      </c>
      <c r="CV116" s="99">
        <f>IF(BB116&lt;&gt;0,1,0)</f>
        <v>0</v>
      </c>
      <c r="CX116" s="99">
        <f>IF(BD116&lt;&gt;0,1,0)</f>
        <v>0</v>
      </c>
    </row>
    <row r="117" spans="2:102" ht="24.75" customHeight="1">
      <c r="B117" s="329" t="s">
        <v>332</v>
      </c>
      <c r="C117" s="330"/>
      <c r="D117" s="332">
        <f>IF('6 Obecność na treningu'!B85="","",'6 Obecność na treningu'!B85)</f>
      </c>
      <c r="E117" s="332">
        <f>IF('6 Obecność na treningu'!C85="","",'6 Obecność na treningu'!C85)</f>
      </c>
      <c r="F117" s="333">
        <f>IF('6 Obecność na treningu'!D85="","",'6 Obecność na treningu'!D85)</f>
      </c>
      <c r="G117" s="334">
        <f>IF(SUM(BF117:CX117)=0,"",SUM(BF117:CX117))</f>
      </c>
      <c r="H117" s="293" t="s">
        <v>257</v>
      </c>
      <c r="I117" s="293"/>
      <c r="L117" s="99">
        <f>COUNTIF('6 Obecność na treningu'!G85:H85,("=T"))+COUNTIF('6 Obecność na treningu'!G85:H85,("=C"))+COUNTIF('6 Obecność na treningu'!G85:H85,("=K"))</f>
        <v>0</v>
      </c>
      <c r="N117" s="99">
        <f>COUNTIF('6 Obecność na treningu'!I85:J85,("=T"))+COUNTIF('6 Obecność na treningu'!I85:J85,("=C"))+COUNTIF('6 Obecność na treningu'!I85:J85,("=K"))</f>
        <v>0</v>
      </c>
      <c r="P117" s="99">
        <f>COUNTIF('6 Obecność na treningu'!K85:L85,("=T"))+COUNTIF('6 Obecność na treningu'!K85:L85,("=C"))+COUNTIF('6 Obecność na treningu'!K85:L85,("=K"))</f>
        <v>0</v>
      </c>
      <c r="R117" s="99">
        <f>COUNTIF('6 Obecność na treningu'!M85:N85,("=T"))+COUNTIF('6 Obecność na treningu'!M85:N85,("=C"))+COUNTIF('6 Obecność na treningu'!M85:N85,("=K"))</f>
        <v>0</v>
      </c>
      <c r="T117" s="99">
        <f>COUNTIF('6 Obecność na treningu'!O85:P85,("=T"))+COUNTIF('6 Obecność na treningu'!O85:P85,("=C"))+COUNTIF('6 Obecność na treningu'!O85:P85,("=K"))</f>
        <v>0</v>
      </c>
      <c r="V117" s="99">
        <f>COUNTIF('6 Obecność na treningu'!Q85:R85,("=T"))+COUNTIF('6 Obecność na treningu'!Q85:R85,("=C"))+COUNTIF('6 Obecność na treningu'!Q85:R85,("=K"))</f>
        <v>0</v>
      </c>
      <c r="X117" s="99">
        <f>COUNTIF('6 Obecność na treningu'!S85:T85,("=T"))+COUNTIF('6 Obecność na treningu'!S85:T85,("=C"))+COUNTIF('6 Obecność na treningu'!S85:T85,("=K"))</f>
        <v>0</v>
      </c>
      <c r="Z117" s="99">
        <f>COUNTIF('6 Obecność na treningu'!U85:V85,("=T"))+COUNTIF('6 Obecność na treningu'!U85:V85,("=C"))+COUNTIF('6 Obecność na treningu'!U85:V85,("=K"))</f>
        <v>0</v>
      </c>
      <c r="AB117" s="99">
        <f>COUNTIF('6 Obecność na treningu'!W85:X85,("=T"))+COUNTIF('6 Obecność na treningu'!W85:X85,("=C"))+COUNTIF('6 Obecność na treningu'!W85:X85,("=K"))</f>
        <v>0</v>
      </c>
      <c r="AD117" s="99">
        <f>COUNTIF('6 Obecność na treningu'!Y85:Z85,("=T"))+COUNTIF('6 Obecność na treningu'!Y85:Z85,("=C"))+COUNTIF('6 Obecność na treningu'!Y85:Z85,("=K"))</f>
        <v>0</v>
      </c>
      <c r="AF117" s="99">
        <f>COUNTIF('6 Obecność na treningu'!AA85:AB85,("=T"))+COUNTIF('6 Obecność na treningu'!AA85:AB85,("=C"))+COUNTIF('6 Obecność na treningu'!AA85:AB85,("=K"))</f>
        <v>0</v>
      </c>
      <c r="AH117" s="99">
        <f>COUNTIF('6 Obecność na treningu'!AC85:AD85,("=T"))+COUNTIF('6 Obecność na treningu'!AC85:AD85,("=C"))+COUNTIF('6 Obecność na treningu'!AC85:AD85,("=K"))</f>
        <v>0</v>
      </c>
      <c r="AJ117" s="99">
        <f>COUNTIF('6 Obecność na treningu'!AE85:AF85,("=T"))+COUNTIF('6 Obecność na treningu'!AE85:AF85,("=C"))+COUNTIF('6 Obecność na treningu'!AE85:AF85,("=K"))</f>
        <v>0</v>
      </c>
      <c r="AL117" s="99">
        <f>COUNTIF('6 Obecność na treningu'!AG85:AH85,("=T"))+COUNTIF('6 Obecność na treningu'!AG85:AH85,("=C"))+COUNTIF('6 Obecność na treningu'!AG85:AH85,("=K"))</f>
        <v>0</v>
      </c>
      <c r="AN117" s="99">
        <f>COUNTIF('6 Obecność na treningu'!AI85:AJ85,("=T"))+COUNTIF('6 Obecność na treningu'!AI85:AJ85,("=C"))+COUNTIF('6 Obecność na treningu'!AI85:AJ85,("=K"))</f>
        <v>0</v>
      </c>
      <c r="AP117" s="99">
        <f>COUNTIF('6 Obecność na treningu'!AK85:AL85,("=T"))+COUNTIF('6 Obecność na treningu'!AK85:AL85,("=C"))+COUNTIF('6 Obecność na treningu'!AK85:AL85,("=K"))</f>
        <v>0</v>
      </c>
      <c r="AR117" s="99">
        <f>COUNTIF('6 Obecność na treningu'!AM85:AN85,("=T"))+COUNTIF('6 Obecność na treningu'!AM85:AN85,("=C"))+COUNTIF('6 Obecność na treningu'!AM85:AN85,("=K"))</f>
        <v>0</v>
      </c>
      <c r="AT117" s="99">
        <f>COUNTIF('6 Obecność na treningu'!AO85:AP85,("=T"))+COUNTIF('6 Obecność na treningu'!AO85:AP85,("=C"))+COUNTIF('6 Obecność na treningu'!AO85:AP85,("=K"))</f>
        <v>0</v>
      </c>
      <c r="AV117" s="99">
        <f>COUNTIF('6 Obecność na treningu'!AQ85:AR85,("=T"))+COUNTIF('6 Obecność na treningu'!AQ85:AR85,("=C"))+COUNTIF('6 Obecność na treningu'!AQ85:AR85,("=K"))</f>
        <v>0</v>
      </c>
      <c r="AX117" s="99">
        <f>COUNTIF('6 Obecność na treningu'!AS85:AT85,("=T"))+COUNTIF('6 Obecność na treningu'!AS85:AT85,("=C"))+COUNTIF('6 Obecność na treningu'!AS85:AT85,("=K"))</f>
        <v>0</v>
      </c>
      <c r="AZ117" s="99">
        <f>COUNTIF('6 Obecność na treningu'!AU85:AV85,("=T"))+COUNTIF('6 Obecność na treningu'!AU85:AV85,("=C"))+COUNTIF('6 Obecność na treningu'!AU85:AV85,("=K"))</f>
        <v>0</v>
      </c>
      <c r="BB117" s="99">
        <f>COUNTIF('6 Obecność na treningu'!AW85:AX85,("=T"))+COUNTIF('6 Obecność na treningu'!AW85:AX85,("=C"))+COUNTIF('6 Obecność na treningu'!AW85:AX85,("=K"))</f>
        <v>0</v>
      </c>
      <c r="BD117" s="322">
        <f>COUNTIF('6 Obecność na treningu'!AY85:AZ85,("=T"))+COUNTIF('6 Obecność na treningu'!AY85:AZ85,("=C"))+COUNTIF('6 Obecność na treningu'!AY85:AZ85,("=K"))</f>
        <v>0</v>
      </c>
      <c r="BF117" s="99">
        <f>IF(L117&lt;&gt;0,1,0)</f>
        <v>0</v>
      </c>
      <c r="BH117" s="99">
        <f>IF(N117&lt;&gt;0,1,0)</f>
        <v>0</v>
      </c>
      <c r="BJ117" s="99">
        <f>IF(P117&lt;&gt;0,1,0)</f>
        <v>0</v>
      </c>
      <c r="BL117" s="99">
        <f>IF(R117&lt;&gt;0,1,0)</f>
        <v>0</v>
      </c>
      <c r="BN117" s="99">
        <f>IF(T117&lt;&gt;0,1,0)</f>
        <v>0</v>
      </c>
      <c r="BP117" s="99">
        <f>IF(V117&lt;&gt;0,1,0)</f>
        <v>0</v>
      </c>
      <c r="BR117" s="99">
        <f>IF(X117&lt;&gt;0,1,0)</f>
        <v>0</v>
      </c>
      <c r="BT117" s="99">
        <f>IF(Z117&lt;&gt;0,1,0)</f>
        <v>0</v>
      </c>
      <c r="BV117" s="99">
        <f>IF(AB117&lt;&gt;0,1,0)</f>
        <v>0</v>
      </c>
      <c r="BX117" s="99">
        <f>IF(AD117&lt;&gt;0,1,0)</f>
        <v>0</v>
      </c>
      <c r="BZ117" s="99">
        <f>IF(AF117&lt;&gt;0,1,0)</f>
        <v>0</v>
      </c>
      <c r="CB117" s="99">
        <f>IF(AH117&lt;&gt;0,1,0)</f>
        <v>0</v>
      </c>
      <c r="CD117" s="99">
        <f>IF(AJ117&lt;&gt;0,1,0)</f>
        <v>0</v>
      </c>
      <c r="CF117" s="99">
        <f>IF(AL117&lt;&gt;0,1,0)</f>
        <v>0</v>
      </c>
      <c r="CH117" s="99">
        <f>IF(AN117&lt;&gt;0,1,0)</f>
        <v>0</v>
      </c>
      <c r="CJ117" s="99">
        <f>IF(AP117&lt;&gt;0,1,0)</f>
        <v>0</v>
      </c>
      <c r="CL117" s="99">
        <f>IF(AR117&lt;&gt;0,1,0)</f>
        <v>0</v>
      </c>
      <c r="CN117" s="99">
        <f>IF(AT117&lt;&gt;0,1,0)</f>
        <v>0</v>
      </c>
      <c r="CP117" s="99">
        <f>IF(AV117&lt;&gt;0,1,0)</f>
        <v>0</v>
      </c>
      <c r="CR117" s="99">
        <f>IF(AX117&lt;&gt;0,1,0)</f>
        <v>0</v>
      </c>
      <c r="CT117" s="99">
        <f>IF(AZ117&lt;&gt;0,1,0)</f>
        <v>0</v>
      </c>
      <c r="CV117" s="99">
        <f>IF(BB117&lt;&gt;0,1,0)</f>
        <v>0</v>
      </c>
      <c r="CX117" s="99">
        <f>IF(BD117&lt;&gt;0,1,0)</f>
        <v>0</v>
      </c>
    </row>
    <row r="118" spans="2:102" ht="24.75" customHeight="1">
      <c r="B118" s="329" t="s">
        <v>333</v>
      </c>
      <c r="C118" s="330"/>
      <c r="D118" s="332">
        <f>IF('6 Obecność na treningu'!B86="","",'6 Obecność na treningu'!B86)</f>
      </c>
      <c r="E118" s="332">
        <f>IF('6 Obecność na treningu'!C86="","",'6 Obecność na treningu'!C86)</f>
      </c>
      <c r="F118" s="333">
        <f>IF('6 Obecność na treningu'!D86="","",'6 Obecność na treningu'!D86)</f>
      </c>
      <c r="G118" s="334">
        <f>IF(SUM(BF118:CX118)=0,"",SUM(BF118:CX118))</f>
      </c>
      <c r="H118" s="293" t="s">
        <v>257</v>
      </c>
      <c r="I118" s="293"/>
      <c r="L118" s="99">
        <f>COUNTIF('6 Obecność na treningu'!G86:H86,("=T"))+COUNTIF('6 Obecność na treningu'!G86:H86,("=C"))+COUNTIF('6 Obecność na treningu'!G86:H86,("=K"))</f>
        <v>0</v>
      </c>
      <c r="N118" s="99">
        <f>COUNTIF('6 Obecność na treningu'!I86:J86,("=T"))+COUNTIF('6 Obecność na treningu'!I86:J86,("=C"))+COUNTIF('6 Obecność na treningu'!I86:J86,("=K"))</f>
        <v>0</v>
      </c>
      <c r="P118" s="99">
        <f>COUNTIF('6 Obecność na treningu'!K86:L86,("=T"))+COUNTIF('6 Obecność na treningu'!K86:L86,("=C"))+COUNTIF('6 Obecność na treningu'!K86:L86,("=K"))</f>
        <v>0</v>
      </c>
      <c r="R118" s="99">
        <f>COUNTIF('6 Obecność na treningu'!M86:N86,("=T"))+COUNTIF('6 Obecność na treningu'!M86:N86,("=C"))+COUNTIF('6 Obecność na treningu'!M86:N86,("=K"))</f>
        <v>0</v>
      </c>
      <c r="T118" s="99">
        <f>COUNTIF('6 Obecność na treningu'!O86:P86,("=T"))+COUNTIF('6 Obecność na treningu'!O86:P86,("=C"))+COUNTIF('6 Obecność na treningu'!O86:P86,("=K"))</f>
        <v>0</v>
      </c>
      <c r="V118" s="99">
        <f>COUNTIF('6 Obecność na treningu'!Q86:R86,("=T"))+COUNTIF('6 Obecność na treningu'!Q86:R86,("=C"))+COUNTIF('6 Obecność na treningu'!Q86:R86,("=K"))</f>
        <v>0</v>
      </c>
      <c r="X118" s="99">
        <f>COUNTIF('6 Obecność na treningu'!S86:T86,("=T"))+COUNTIF('6 Obecność na treningu'!S86:T86,("=C"))+COUNTIF('6 Obecność na treningu'!S86:T86,("=K"))</f>
        <v>0</v>
      </c>
      <c r="Z118" s="99">
        <f>COUNTIF('6 Obecność na treningu'!U86:V86,("=T"))+COUNTIF('6 Obecność na treningu'!U86:V86,("=C"))+COUNTIF('6 Obecność na treningu'!U86:V86,("=K"))</f>
        <v>0</v>
      </c>
      <c r="AB118" s="99">
        <f>COUNTIF('6 Obecność na treningu'!W86:X86,("=T"))+COUNTIF('6 Obecność na treningu'!W86:X86,("=C"))+COUNTIF('6 Obecność na treningu'!W86:X86,("=K"))</f>
        <v>0</v>
      </c>
      <c r="AD118" s="99">
        <f>COUNTIF('6 Obecność na treningu'!Y86:Z86,("=T"))+COUNTIF('6 Obecność na treningu'!Y86:Z86,("=C"))+COUNTIF('6 Obecność na treningu'!Y86:Z86,("=K"))</f>
        <v>0</v>
      </c>
      <c r="AF118" s="99">
        <f>COUNTIF('6 Obecność na treningu'!AA86:AB86,("=T"))+COUNTIF('6 Obecność na treningu'!AA86:AB86,("=C"))+COUNTIF('6 Obecność na treningu'!AA86:AB86,("=K"))</f>
        <v>0</v>
      </c>
      <c r="AH118" s="99">
        <f>COUNTIF('6 Obecność na treningu'!AC86:AD86,("=T"))+COUNTIF('6 Obecność na treningu'!AC86:AD86,("=C"))+COUNTIF('6 Obecność na treningu'!AC86:AD86,("=K"))</f>
        <v>0</v>
      </c>
      <c r="AJ118" s="99">
        <f>COUNTIF('6 Obecność na treningu'!AE86:AF86,("=T"))+COUNTIF('6 Obecność na treningu'!AE86:AF86,("=C"))+COUNTIF('6 Obecność na treningu'!AE86:AF86,("=K"))</f>
        <v>0</v>
      </c>
      <c r="AL118" s="99">
        <f>COUNTIF('6 Obecność na treningu'!AG86:AH86,("=T"))+COUNTIF('6 Obecność na treningu'!AG86:AH86,("=C"))+COUNTIF('6 Obecność na treningu'!AG86:AH86,("=K"))</f>
        <v>0</v>
      </c>
      <c r="AN118" s="99">
        <f>COUNTIF('6 Obecność na treningu'!AI86:AJ86,("=T"))+COUNTIF('6 Obecność na treningu'!AI86:AJ86,("=C"))+COUNTIF('6 Obecność na treningu'!AI86:AJ86,("=K"))</f>
        <v>0</v>
      </c>
      <c r="AP118" s="99">
        <f>COUNTIF('6 Obecność na treningu'!AK86:AL86,("=T"))+COUNTIF('6 Obecność na treningu'!AK86:AL86,("=C"))+COUNTIF('6 Obecność na treningu'!AK86:AL86,("=K"))</f>
        <v>0</v>
      </c>
      <c r="AR118" s="99">
        <f>COUNTIF('6 Obecność na treningu'!AM86:AN86,("=T"))+COUNTIF('6 Obecność na treningu'!AM86:AN86,("=C"))+COUNTIF('6 Obecność na treningu'!AM86:AN86,("=K"))</f>
        <v>0</v>
      </c>
      <c r="AT118" s="99">
        <f>COUNTIF('6 Obecność na treningu'!AO86:AP86,("=T"))+COUNTIF('6 Obecność na treningu'!AO86:AP86,("=C"))+COUNTIF('6 Obecność na treningu'!AO86:AP86,("=K"))</f>
        <v>0</v>
      </c>
      <c r="AV118" s="99">
        <f>COUNTIF('6 Obecność na treningu'!AQ86:AR86,("=T"))+COUNTIF('6 Obecność na treningu'!AQ86:AR86,("=C"))+COUNTIF('6 Obecność na treningu'!AQ86:AR86,("=K"))</f>
        <v>0</v>
      </c>
      <c r="AX118" s="99">
        <f>COUNTIF('6 Obecność na treningu'!AS86:AT86,("=T"))+COUNTIF('6 Obecność na treningu'!AS86:AT86,("=C"))+COUNTIF('6 Obecność na treningu'!AS86:AT86,("=K"))</f>
        <v>0</v>
      </c>
      <c r="AZ118" s="99">
        <f>COUNTIF('6 Obecność na treningu'!AU86:AV86,("=T"))+COUNTIF('6 Obecność na treningu'!AU86:AV86,("=C"))+COUNTIF('6 Obecność na treningu'!AU86:AV86,("=K"))</f>
        <v>0</v>
      </c>
      <c r="BB118" s="99">
        <f>COUNTIF('6 Obecność na treningu'!AW86:AX86,("=T"))+COUNTIF('6 Obecność na treningu'!AW86:AX86,("=C"))+COUNTIF('6 Obecność na treningu'!AW86:AX86,("=K"))</f>
        <v>0</v>
      </c>
      <c r="BD118" s="322">
        <f>COUNTIF('6 Obecność na treningu'!AY86:AZ86,("=T"))+COUNTIF('6 Obecność na treningu'!AY86:AZ86,("=C"))+COUNTIF('6 Obecność na treningu'!AY86:AZ86,("=K"))</f>
        <v>0</v>
      </c>
      <c r="BF118" s="99">
        <f>IF(L118&lt;&gt;0,1,0)</f>
        <v>0</v>
      </c>
      <c r="BH118" s="99">
        <f>IF(N118&lt;&gt;0,1,0)</f>
        <v>0</v>
      </c>
      <c r="BJ118" s="99">
        <f>IF(P118&lt;&gt;0,1,0)</f>
        <v>0</v>
      </c>
      <c r="BL118" s="99">
        <f>IF(R118&lt;&gt;0,1,0)</f>
        <v>0</v>
      </c>
      <c r="BN118" s="99">
        <f>IF(T118&lt;&gt;0,1,0)</f>
        <v>0</v>
      </c>
      <c r="BP118" s="99">
        <f>IF(V118&lt;&gt;0,1,0)</f>
        <v>0</v>
      </c>
      <c r="BR118" s="99">
        <f>IF(X118&lt;&gt;0,1,0)</f>
        <v>0</v>
      </c>
      <c r="BT118" s="99">
        <f>IF(Z118&lt;&gt;0,1,0)</f>
        <v>0</v>
      </c>
      <c r="BV118" s="99">
        <f>IF(AB118&lt;&gt;0,1,0)</f>
        <v>0</v>
      </c>
      <c r="BX118" s="99">
        <f>IF(AD118&lt;&gt;0,1,0)</f>
        <v>0</v>
      </c>
      <c r="BZ118" s="99">
        <f>IF(AF118&lt;&gt;0,1,0)</f>
        <v>0</v>
      </c>
      <c r="CB118" s="99">
        <f>IF(AH118&lt;&gt;0,1,0)</f>
        <v>0</v>
      </c>
      <c r="CD118" s="99">
        <f>IF(AJ118&lt;&gt;0,1,0)</f>
        <v>0</v>
      </c>
      <c r="CF118" s="99">
        <f>IF(AL118&lt;&gt;0,1,0)</f>
        <v>0</v>
      </c>
      <c r="CH118" s="99">
        <f>IF(AN118&lt;&gt;0,1,0)</f>
        <v>0</v>
      </c>
      <c r="CJ118" s="99">
        <f>IF(AP118&lt;&gt;0,1,0)</f>
        <v>0</v>
      </c>
      <c r="CL118" s="99">
        <f>IF(AR118&lt;&gt;0,1,0)</f>
        <v>0</v>
      </c>
      <c r="CN118" s="99">
        <f>IF(AT118&lt;&gt;0,1,0)</f>
        <v>0</v>
      </c>
      <c r="CP118" s="99">
        <f>IF(AV118&lt;&gt;0,1,0)</f>
        <v>0</v>
      </c>
      <c r="CR118" s="99">
        <f>IF(AX118&lt;&gt;0,1,0)</f>
        <v>0</v>
      </c>
      <c r="CT118" s="99">
        <f>IF(AZ118&lt;&gt;0,1,0)</f>
        <v>0</v>
      </c>
      <c r="CV118" s="99">
        <f>IF(BB118&lt;&gt;0,1,0)</f>
        <v>0</v>
      </c>
      <c r="CX118" s="99">
        <f>IF(BD118&lt;&gt;0,1,0)</f>
        <v>0</v>
      </c>
    </row>
    <row r="119" spans="2:102" ht="24.75" customHeight="1">
      <c r="B119" s="329" t="s">
        <v>334</v>
      </c>
      <c r="C119" s="330"/>
      <c r="D119" s="332">
        <f>IF('6 Obecność na treningu'!B87="","",'6 Obecność na treningu'!B87)</f>
      </c>
      <c r="E119" s="332">
        <f>IF('6 Obecność na treningu'!C87="","",'6 Obecność na treningu'!C87)</f>
      </c>
      <c r="F119" s="333">
        <f>IF('6 Obecność na treningu'!D87="","",'6 Obecność na treningu'!D87)</f>
      </c>
      <c r="G119" s="334">
        <f>IF(SUM(BF119:CX119)=0,"",SUM(BF119:CX119))</f>
      </c>
      <c r="H119" s="293" t="s">
        <v>257</v>
      </c>
      <c r="I119" s="293"/>
      <c r="L119" s="99">
        <f>COUNTIF('6 Obecność na treningu'!G87:H87,("=T"))+COUNTIF('6 Obecność na treningu'!G87:H87,("=C"))+COUNTIF('6 Obecność na treningu'!G87:H87,("=K"))</f>
        <v>0</v>
      </c>
      <c r="N119" s="99">
        <f>COUNTIF('6 Obecność na treningu'!I87:J87,("=T"))+COUNTIF('6 Obecność na treningu'!I87:J87,("=C"))+COUNTIF('6 Obecność na treningu'!I87:J87,("=K"))</f>
        <v>0</v>
      </c>
      <c r="P119" s="99">
        <f>COUNTIF('6 Obecność na treningu'!K87:L87,("=T"))+COUNTIF('6 Obecność na treningu'!K87:L87,("=C"))+COUNTIF('6 Obecność na treningu'!K87:L87,("=K"))</f>
        <v>0</v>
      </c>
      <c r="R119" s="99">
        <f>COUNTIF('6 Obecność na treningu'!M87:N87,("=T"))+COUNTIF('6 Obecność na treningu'!M87:N87,("=C"))+COUNTIF('6 Obecność na treningu'!M87:N87,("=K"))</f>
        <v>0</v>
      </c>
      <c r="T119" s="99">
        <f>COUNTIF('6 Obecność na treningu'!O87:P87,("=T"))+COUNTIF('6 Obecność na treningu'!O87:P87,("=C"))+COUNTIF('6 Obecność na treningu'!O87:P87,("=K"))</f>
        <v>0</v>
      </c>
      <c r="V119" s="99">
        <f>COUNTIF('6 Obecność na treningu'!Q87:R87,("=T"))+COUNTIF('6 Obecność na treningu'!Q87:R87,("=C"))+COUNTIF('6 Obecność na treningu'!Q87:R87,("=K"))</f>
        <v>0</v>
      </c>
      <c r="X119" s="99">
        <f>COUNTIF('6 Obecność na treningu'!S87:T87,("=T"))+COUNTIF('6 Obecność na treningu'!S87:T87,("=C"))+COUNTIF('6 Obecność na treningu'!S87:T87,("=K"))</f>
        <v>0</v>
      </c>
      <c r="Z119" s="99">
        <f>COUNTIF('6 Obecność na treningu'!U87:V87,("=T"))+COUNTIF('6 Obecność na treningu'!U87:V87,("=C"))+COUNTIF('6 Obecność na treningu'!U87:V87,("=K"))</f>
        <v>0</v>
      </c>
      <c r="AB119" s="99">
        <f>COUNTIF('6 Obecność na treningu'!W87:X87,("=T"))+COUNTIF('6 Obecność na treningu'!W87:X87,("=C"))+COUNTIF('6 Obecność na treningu'!W87:X87,("=K"))</f>
        <v>0</v>
      </c>
      <c r="AD119" s="99">
        <f>COUNTIF('6 Obecność na treningu'!Y87:Z87,("=T"))+COUNTIF('6 Obecność na treningu'!Y87:Z87,("=C"))+COUNTIF('6 Obecność na treningu'!Y87:Z87,("=K"))</f>
        <v>0</v>
      </c>
      <c r="AF119" s="99">
        <f>COUNTIF('6 Obecność na treningu'!AA87:AB87,("=T"))+COUNTIF('6 Obecność na treningu'!AA87:AB87,("=C"))+COUNTIF('6 Obecność na treningu'!AA87:AB87,("=K"))</f>
        <v>0</v>
      </c>
      <c r="AH119" s="99">
        <f>COUNTIF('6 Obecność na treningu'!AC87:AD87,("=T"))+COUNTIF('6 Obecność na treningu'!AC87:AD87,("=C"))+COUNTIF('6 Obecność na treningu'!AC87:AD87,("=K"))</f>
        <v>0</v>
      </c>
      <c r="AJ119" s="99">
        <f>COUNTIF('6 Obecność na treningu'!AE87:AF87,("=T"))+COUNTIF('6 Obecność na treningu'!AE87:AF87,("=C"))+COUNTIF('6 Obecność na treningu'!AE87:AF87,("=K"))</f>
        <v>0</v>
      </c>
      <c r="AL119" s="99">
        <f>COUNTIF('6 Obecność na treningu'!AG87:AH87,("=T"))+COUNTIF('6 Obecność na treningu'!AG87:AH87,("=C"))+COUNTIF('6 Obecność na treningu'!AG87:AH87,("=K"))</f>
        <v>0</v>
      </c>
      <c r="AN119" s="99">
        <f>COUNTIF('6 Obecność na treningu'!AI87:AJ87,("=T"))+COUNTIF('6 Obecność na treningu'!AI87:AJ87,("=C"))+COUNTIF('6 Obecność na treningu'!AI87:AJ87,("=K"))</f>
        <v>0</v>
      </c>
      <c r="AP119" s="99">
        <f>COUNTIF('6 Obecność na treningu'!AK87:AL87,("=T"))+COUNTIF('6 Obecność na treningu'!AK87:AL87,("=C"))+COUNTIF('6 Obecność na treningu'!AK87:AL87,("=K"))</f>
        <v>0</v>
      </c>
      <c r="AR119" s="99">
        <f>COUNTIF('6 Obecność na treningu'!AM87:AN87,("=T"))+COUNTIF('6 Obecność na treningu'!AM87:AN87,("=C"))+COUNTIF('6 Obecność na treningu'!AM87:AN87,("=K"))</f>
        <v>0</v>
      </c>
      <c r="AT119" s="99">
        <f>COUNTIF('6 Obecność na treningu'!AO87:AP87,("=T"))+COUNTIF('6 Obecność na treningu'!AO87:AP87,("=C"))+COUNTIF('6 Obecność na treningu'!AO87:AP87,("=K"))</f>
        <v>0</v>
      </c>
      <c r="AV119" s="99">
        <f>COUNTIF('6 Obecność na treningu'!AQ87:AR87,("=T"))+COUNTIF('6 Obecność na treningu'!AQ87:AR87,("=C"))+COUNTIF('6 Obecność na treningu'!AQ87:AR87,("=K"))</f>
        <v>0</v>
      </c>
      <c r="AX119" s="99">
        <f>COUNTIF('6 Obecność na treningu'!AS87:AT87,("=T"))+COUNTIF('6 Obecność na treningu'!AS87:AT87,("=C"))+COUNTIF('6 Obecność na treningu'!AS87:AT87,("=K"))</f>
        <v>0</v>
      </c>
      <c r="AZ119" s="99">
        <f>COUNTIF('6 Obecność na treningu'!AU87:AV87,("=T"))+COUNTIF('6 Obecność na treningu'!AU87:AV87,("=C"))+COUNTIF('6 Obecność na treningu'!AU87:AV87,("=K"))</f>
        <v>0</v>
      </c>
      <c r="BB119" s="99">
        <f>COUNTIF('6 Obecność na treningu'!AW87:AX87,("=T"))+COUNTIF('6 Obecność na treningu'!AW87:AX87,("=C"))+COUNTIF('6 Obecność na treningu'!AW87:AX87,("=K"))</f>
        <v>0</v>
      </c>
      <c r="BD119" s="322">
        <f>COUNTIF('6 Obecność na treningu'!AY87:AZ87,("=T"))+COUNTIF('6 Obecność na treningu'!AY87:AZ87,("=C"))+COUNTIF('6 Obecność na treningu'!AY87:AZ87,("=K"))</f>
        <v>0</v>
      </c>
      <c r="BF119" s="99">
        <f>IF(L119&lt;&gt;0,1,0)</f>
        <v>0</v>
      </c>
      <c r="BH119" s="99">
        <f>IF(N119&lt;&gt;0,1,0)</f>
        <v>0</v>
      </c>
      <c r="BJ119" s="99">
        <f>IF(P119&lt;&gt;0,1,0)</f>
        <v>0</v>
      </c>
      <c r="BL119" s="99">
        <f>IF(R119&lt;&gt;0,1,0)</f>
        <v>0</v>
      </c>
      <c r="BN119" s="99">
        <f>IF(T119&lt;&gt;0,1,0)</f>
        <v>0</v>
      </c>
      <c r="BP119" s="99">
        <f>IF(V119&lt;&gt;0,1,0)</f>
        <v>0</v>
      </c>
      <c r="BR119" s="99">
        <f>IF(X119&lt;&gt;0,1,0)</f>
        <v>0</v>
      </c>
      <c r="BT119" s="99">
        <f>IF(Z119&lt;&gt;0,1,0)</f>
        <v>0</v>
      </c>
      <c r="BV119" s="99">
        <f>IF(AB119&lt;&gt;0,1,0)</f>
        <v>0</v>
      </c>
      <c r="BX119" s="99">
        <f>IF(AD119&lt;&gt;0,1,0)</f>
        <v>0</v>
      </c>
      <c r="BZ119" s="99">
        <f>IF(AF119&lt;&gt;0,1,0)</f>
        <v>0</v>
      </c>
      <c r="CB119" s="99">
        <f>IF(AH119&lt;&gt;0,1,0)</f>
        <v>0</v>
      </c>
      <c r="CD119" s="99">
        <f>IF(AJ119&lt;&gt;0,1,0)</f>
        <v>0</v>
      </c>
      <c r="CF119" s="99">
        <f>IF(AL119&lt;&gt;0,1,0)</f>
        <v>0</v>
      </c>
      <c r="CH119" s="99">
        <f>IF(AN119&lt;&gt;0,1,0)</f>
        <v>0</v>
      </c>
      <c r="CJ119" s="99">
        <f>IF(AP119&lt;&gt;0,1,0)</f>
        <v>0</v>
      </c>
      <c r="CL119" s="99">
        <f>IF(AR119&lt;&gt;0,1,0)</f>
        <v>0</v>
      </c>
      <c r="CN119" s="99">
        <f>IF(AT119&lt;&gt;0,1,0)</f>
        <v>0</v>
      </c>
      <c r="CP119" s="99">
        <f>IF(AV119&lt;&gt;0,1,0)</f>
        <v>0</v>
      </c>
      <c r="CR119" s="99">
        <f>IF(AX119&lt;&gt;0,1,0)</f>
        <v>0</v>
      </c>
      <c r="CT119" s="99">
        <f>IF(AZ119&lt;&gt;0,1,0)</f>
        <v>0</v>
      </c>
      <c r="CV119" s="99">
        <f>IF(BB119&lt;&gt;0,1,0)</f>
        <v>0</v>
      </c>
      <c r="CX119" s="99">
        <f>IF(BD119&lt;&gt;0,1,0)</f>
        <v>0</v>
      </c>
    </row>
    <row r="120" spans="2:102" ht="24.75" customHeight="1">
      <c r="B120" s="329" t="s">
        <v>335</v>
      </c>
      <c r="C120" s="330"/>
      <c r="D120" s="332">
        <f>IF('6 Obecność na treningu'!B88="","",'6 Obecność na treningu'!B88)</f>
      </c>
      <c r="E120" s="332">
        <f>IF('6 Obecność na treningu'!C88="","",'6 Obecność na treningu'!C88)</f>
      </c>
      <c r="F120" s="333">
        <f>IF('6 Obecność na treningu'!D88="","",'6 Obecność na treningu'!D88)</f>
      </c>
      <c r="G120" s="334">
        <f>IF(SUM(BF120:CX120)=0,"",SUM(BF120:CX120))</f>
      </c>
      <c r="H120" s="293" t="s">
        <v>257</v>
      </c>
      <c r="I120" s="293"/>
      <c r="L120" s="99">
        <f>COUNTIF('6 Obecność na treningu'!G88:H88,("=T"))+COUNTIF('6 Obecność na treningu'!G88:H88,("=C"))+COUNTIF('6 Obecność na treningu'!G88:H88,("=K"))</f>
        <v>0</v>
      </c>
      <c r="N120" s="99">
        <f>COUNTIF('6 Obecność na treningu'!I88:J88,("=T"))+COUNTIF('6 Obecność na treningu'!I88:J88,("=C"))+COUNTIF('6 Obecność na treningu'!I88:J88,("=K"))</f>
        <v>0</v>
      </c>
      <c r="P120" s="99">
        <f>COUNTIF('6 Obecność na treningu'!K88:L88,("=T"))+COUNTIF('6 Obecność na treningu'!K88:L88,("=C"))+COUNTIF('6 Obecność na treningu'!K88:L88,("=K"))</f>
        <v>0</v>
      </c>
      <c r="R120" s="99">
        <f>COUNTIF('6 Obecność na treningu'!M88:N88,("=T"))+COUNTIF('6 Obecność na treningu'!M88:N88,("=C"))+COUNTIF('6 Obecność na treningu'!M88:N88,("=K"))</f>
        <v>0</v>
      </c>
      <c r="T120" s="99">
        <f>COUNTIF('6 Obecność na treningu'!O88:P88,("=T"))+COUNTIF('6 Obecność na treningu'!O88:P88,("=C"))+COUNTIF('6 Obecność na treningu'!O88:P88,("=K"))</f>
        <v>0</v>
      </c>
      <c r="V120" s="99">
        <f>COUNTIF('6 Obecność na treningu'!Q88:R88,("=T"))+COUNTIF('6 Obecność na treningu'!Q88:R88,("=C"))+COUNTIF('6 Obecność na treningu'!Q88:R88,("=K"))</f>
        <v>0</v>
      </c>
      <c r="X120" s="99">
        <f>COUNTIF('6 Obecność na treningu'!S88:T88,("=T"))+COUNTIF('6 Obecność na treningu'!S88:T88,("=C"))+COUNTIF('6 Obecność na treningu'!S88:T88,("=K"))</f>
        <v>0</v>
      </c>
      <c r="Z120" s="99">
        <f>COUNTIF('6 Obecność na treningu'!U88:V88,("=T"))+COUNTIF('6 Obecność na treningu'!U88:V88,("=C"))+COUNTIF('6 Obecność na treningu'!U88:V88,("=K"))</f>
        <v>0</v>
      </c>
      <c r="AB120" s="99">
        <f>COUNTIF('6 Obecność na treningu'!W88:X88,("=T"))+COUNTIF('6 Obecność na treningu'!W88:X88,("=C"))+COUNTIF('6 Obecność na treningu'!W88:X88,("=K"))</f>
        <v>0</v>
      </c>
      <c r="AD120" s="99">
        <f>COUNTIF('6 Obecność na treningu'!Y88:Z88,("=T"))+COUNTIF('6 Obecność na treningu'!Y88:Z88,("=C"))+COUNTIF('6 Obecność na treningu'!Y88:Z88,("=K"))</f>
        <v>0</v>
      </c>
      <c r="AF120" s="99">
        <f>COUNTIF('6 Obecność na treningu'!AA88:AB88,("=T"))+COUNTIF('6 Obecność na treningu'!AA88:AB88,("=C"))+COUNTIF('6 Obecność na treningu'!AA88:AB88,("=K"))</f>
        <v>0</v>
      </c>
      <c r="AH120" s="99">
        <f>COUNTIF('6 Obecność na treningu'!AC88:AD88,("=T"))+COUNTIF('6 Obecność na treningu'!AC88:AD88,("=C"))+COUNTIF('6 Obecność na treningu'!AC88:AD88,("=K"))</f>
        <v>0</v>
      </c>
      <c r="AJ120" s="99">
        <f>COUNTIF('6 Obecność na treningu'!AE88:AF88,("=T"))+COUNTIF('6 Obecność na treningu'!AE88:AF88,("=C"))+COUNTIF('6 Obecność na treningu'!AE88:AF88,("=K"))</f>
        <v>0</v>
      </c>
      <c r="AL120" s="99">
        <f>COUNTIF('6 Obecność na treningu'!AG88:AH88,("=T"))+COUNTIF('6 Obecność na treningu'!AG88:AH88,("=C"))+COUNTIF('6 Obecność na treningu'!AG88:AH88,("=K"))</f>
        <v>0</v>
      </c>
      <c r="AN120" s="99">
        <f>COUNTIF('6 Obecność na treningu'!AI88:AJ88,("=T"))+COUNTIF('6 Obecność na treningu'!AI88:AJ88,("=C"))+COUNTIF('6 Obecność na treningu'!AI88:AJ88,("=K"))</f>
        <v>0</v>
      </c>
      <c r="AP120" s="99">
        <f>COUNTIF('6 Obecność na treningu'!AK88:AL88,("=T"))+COUNTIF('6 Obecność na treningu'!AK88:AL88,("=C"))+COUNTIF('6 Obecność na treningu'!AK88:AL88,("=K"))</f>
        <v>0</v>
      </c>
      <c r="AR120" s="99">
        <f>COUNTIF('6 Obecność na treningu'!AM88:AN88,("=T"))+COUNTIF('6 Obecność na treningu'!AM88:AN88,("=C"))+COUNTIF('6 Obecność na treningu'!AM88:AN88,("=K"))</f>
        <v>0</v>
      </c>
      <c r="AT120" s="99">
        <f>COUNTIF('6 Obecność na treningu'!AO88:AP88,("=T"))+COUNTIF('6 Obecność na treningu'!AO88:AP88,("=C"))+COUNTIF('6 Obecność na treningu'!AO88:AP88,("=K"))</f>
        <v>0</v>
      </c>
      <c r="AV120" s="99">
        <f>COUNTIF('6 Obecność na treningu'!AQ88:AR88,("=T"))+COUNTIF('6 Obecność na treningu'!AQ88:AR88,("=C"))+COUNTIF('6 Obecność na treningu'!AQ88:AR88,("=K"))</f>
        <v>0</v>
      </c>
      <c r="AX120" s="99">
        <f>COUNTIF('6 Obecność na treningu'!AS88:AT88,("=T"))+COUNTIF('6 Obecność na treningu'!AS88:AT88,("=C"))+COUNTIF('6 Obecność na treningu'!AS88:AT88,("=K"))</f>
        <v>0</v>
      </c>
      <c r="AZ120" s="99">
        <f>COUNTIF('6 Obecność na treningu'!AU88:AV88,("=T"))+COUNTIF('6 Obecność na treningu'!AU88:AV88,("=C"))+COUNTIF('6 Obecność na treningu'!AU88:AV88,("=K"))</f>
        <v>0</v>
      </c>
      <c r="BB120" s="99">
        <f>COUNTIF('6 Obecność na treningu'!AW88:AX88,("=T"))+COUNTIF('6 Obecność na treningu'!AW88:AX88,("=C"))+COUNTIF('6 Obecność na treningu'!AW88:AX88,("=K"))</f>
        <v>0</v>
      </c>
      <c r="BD120" s="322">
        <f>COUNTIF('6 Obecność na treningu'!AY88:AZ88,("=T"))+COUNTIF('6 Obecność na treningu'!AY88:AZ88,("=C"))+COUNTIF('6 Obecność na treningu'!AY88:AZ88,("=K"))</f>
        <v>0</v>
      </c>
      <c r="BF120" s="99">
        <f>IF(L120&lt;&gt;0,1,0)</f>
        <v>0</v>
      </c>
      <c r="BH120" s="99">
        <f>IF(N120&lt;&gt;0,1,0)</f>
        <v>0</v>
      </c>
      <c r="BJ120" s="99">
        <f>IF(P120&lt;&gt;0,1,0)</f>
        <v>0</v>
      </c>
      <c r="BL120" s="99">
        <f>IF(R120&lt;&gt;0,1,0)</f>
        <v>0</v>
      </c>
      <c r="BN120" s="99">
        <f>IF(T120&lt;&gt;0,1,0)</f>
        <v>0</v>
      </c>
      <c r="BP120" s="99">
        <f>IF(V120&lt;&gt;0,1,0)</f>
        <v>0</v>
      </c>
      <c r="BR120" s="99">
        <f>IF(X120&lt;&gt;0,1,0)</f>
        <v>0</v>
      </c>
      <c r="BT120" s="99">
        <f>IF(Z120&lt;&gt;0,1,0)</f>
        <v>0</v>
      </c>
      <c r="BV120" s="99">
        <f>IF(AB120&lt;&gt;0,1,0)</f>
        <v>0</v>
      </c>
      <c r="BX120" s="99">
        <f>IF(AD120&lt;&gt;0,1,0)</f>
        <v>0</v>
      </c>
      <c r="BZ120" s="99">
        <f>IF(AF120&lt;&gt;0,1,0)</f>
        <v>0</v>
      </c>
      <c r="CB120" s="99">
        <f>IF(AH120&lt;&gt;0,1,0)</f>
        <v>0</v>
      </c>
      <c r="CD120" s="99">
        <f>IF(AJ120&lt;&gt;0,1,0)</f>
        <v>0</v>
      </c>
      <c r="CF120" s="99">
        <f>IF(AL120&lt;&gt;0,1,0)</f>
        <v>0</v>
      </c>
      <c r="CH120" s="99">
        <f>IF(AN120&lt;&gt;0,1,0)</f>
        <v>0</v>
      </c>
      <c r="CJ120" s="99">
        <f>IF(AP120&lt;&gt;0,1,0)</f>
        <v>0</v>
      </c>
      <c r="CL120" s="99">
        <f>IF(AR120&lt;&gt;0,1,0)</f>
        <v>0</v>
      </c>
      <c r="CN120" s="99">
        <f>IF(AT120&lt;&gt;0,1,0)</f>
        <v>0</v>
      </c>
      <c r="CP120" s="99">
        <f>IF(AV120&lt;&gt;0,1,0)</f>
        <v>0</v>
      </c>
      <c r="CR120" s="99">
        <f>IF(AX120&lt;&gt;0,1,0)</f>
        <v>0</v>
      </c>
      <c r="CT120" s="99">
        <f>IF(AZ120&lt;&gt;0,1,0)</f>
        <v>0</v>
      </c>
      <c r="CV120" s="99">
        <f>IF(BB120&lt;&gt;0,1,0)</f>
        <v>0</v>
      </c>
      <c r="CX120" s="99">
        <f>IF(BD120&lt;&gt;0,1,0)</f>
        <v>0</v>
      </c>
    </row>
    <row r="121" spans="2:102" ht="24.75" customHeight="1">
      <c r="B121" s="329" t="s">
        <v>336</v>
      </c>
      <c r="C121" s="330"/>
      <c r="D121" s="332">
        <f>IF('6 Obecność na treningu'!B89="","",'6 Obecność na treningu'!B89)</f>
      </c>
      <c r="E121" s="332">
        <f>IF('6 Obecność na treningu'!C89="","",'6 Obecność na treningu'!C89)</f>
      </c>
      <c r="F121" s="333">
        <f>IF('6 Obecność na treningu'!D89="","",'6 Obecność na treningu'!D89)</f>
      </c>
      <c r="G121" s="334">
        <f>IF(SUM(BF121:CX121)=0,"",SUM(BF121:CX121))</f>
      </c>
      <c r="H121" s="293" t="s">
        <v>257</v>
      </c>
      <c r="I121" s="293"/>
      <c r="L121" s="99">
        <f>COUNTIF('6 Obecność na treningu'!G89:H89,("=T"))+COUNTIF('6 Obecność na treningu'!G89:H89,("=C"))+COUNTIF('6 Obecność na treningu'!G89:H89,("=K"))</f>
        <v>0</v>
      </c>
      <c r="N121" s="99">
        <f>COUNTIF('6 Obecność na treningu'!I89:J89,("=T"))+COUNTIF('6 Obecność na treningu'!I89:J89,("=C"))+COUNTIF('6 Obecność na treningu'!I89:J89,("=K"))</f>
        <v>0</v>
      </c>
      <c r="P121" s="99">
        <f>COUNTIF('6 Obecność na treningu'!K89:L89,("=T"))+COUNTIF('6 Obecność na treningu'!K89:L89,("=C"))+COUNTIF('6 Obecność na treningu'!K89:L89,("=K"))</f>
        <v>0</v>
      </c>
      <c r="R121" s="99">
        <f>COUNTIF('6 Obecność na treningu'!M89:N89,("=T"))+COUNTIF('6 Obecność na treningu'!M89:N89,("=C"))+COUNTIF('6 Obecność na treningu'!M89:N89,("=K"))</f>
        <v>0</v>
      </c>
      <c r="T121" s="99">
        <f>COUNTIF('6 Obecność na treningu'!O89:P89,("=T"))+COUNTIF('6 Obecność na treningu'!O89:P89,("=C"))+COUNTIF('6 Obecność na treningu'!O89:P89,("=K"))</f>
        <v>0</v>
      </c>
      <c r="V121" s="99">
        <f>COUNTIF('6 Obecność na treningu'!Q89:R89,("=T"))+COUNTIF('6 Obecność na treningu'!Q89:R89,("=C"))+COUNTIF('6 Obecność na treningu'!Q89:R89,("=K"))</f>
        <v>0</v>
      </c>
      <c r="X121" s="99">
        <f>COUNTIF('6 Obecność na treningu'!S89:T89,("=T"))+COUNTIF('6 Obecność na treningu'!S89:T89,("=C"))+COUNTIF('6 Obecność na treningu'!S89:T89,("=K"))</f>
        <v>0</v>
      </c>
      <c r="Z121" s="99">
        <f>COUNTIF('6 Obecność na treningu'!U89:V89,("=T"))+COUNTIF('6 Obecność na treningu'!U89:V89,("=C"))+COUNTIF('6 Obecność na treningu'!U89:V89,("=K"))</f>
        <v>0</v>
      </c>
      <c r="AB121" s="99">
        <f>COUNTIF('6 Obecność na treningu'!W89:X89,("=T"))+COUNTIF('6 Obecność na treningu'!W89:X89,("=C"))+COUNTIF('6 Obecność na treningu'!W89:X89,("=K"))</f>
        <v>0</v>
      </c>
      <c r="AD121" s="99">
        <f>COUNTIF('6 Obecność na treningu'!Y89:Z89,("=T"))+COUNTIF('6 Obecność na treningu'!Y89:Z89,("=C"))+COUNTIF('6 Obecność na treningu'!Y89:Z89,("=K"))</f>
        <v>0</v>
      </c>
      <c r="AF121" s="99">
        <f>COUNTIF('6 Obecność na treningu'!AA89:AB89,("=T"))+COUNTIF('6 Obecność na treningu'!AA89:AB89,("=C"))+COUNTIF('6 Obecność na treningu'!AA89:AB89,("=K"))</f>
        <v>0</v>
      </c>
      <c r="AH121" s="99">
        <f>COUNTIF('6 Obecność na treningu'!AC89:AD89,("=T"))+COUNTIF('6 Obecność na treningu'!AC89:AD89,("=C"))+COUNTIF('6 Obecność na treningu'!AC89:AD89,("=K"))</f>
        <v>0</v>
      </c>
      <c r="AJ121" s="99">
        <f>COUNTIF('6 Obecność na treningu'!AE89:AF89,("=T"))+COUNTIF('6 Obecność na treningu'!AE89:AF89,("=C"))+COUNTIF('6 Obecność na treningu'!AE89:AF89,("=K"))</f>
        <v>0</v>
      </c>
      <c r="AL121" s="99">
        <f>COUNTIF('6 Obecność na treningu'!AG89:AH89,("=T"))+COUNTIF('6 Obecność na treningu'!AG89:AH89,("=C"))+COUNTIF('6 Obecność na treningu'!AG89:AH89,("=K"))</f>
        <v>0</v>
      </c>
      <c r="AN121" s="99">
        <f>COUNTIF('6 Obecność na treningu'!AI89:AJ89,("=T"))+COUNTIF('6 Obecność na treningu'!AI89:AJ89,("=C"))+COUNTIF('6 Obecność na treningu'!AI89:AJ89,("=K"))</f>
        <v>0</v>
      </c>
      <c r="AP121" s="99">
        <f>COUNTIF('6 Obecność na treningu'!AK89:AL89,("=T"))+COUNTIF('6 Obecność na treningu'!AK89:AL89,("=C"))+COUNTIF('6 Obecność na treningu'!AK89:AL89,("=K"))</f>
        <v>0</v>
      </c>
      <c r="AR121" s="99">
        <f>COUNTIF('6 Obecność na treningu'!AM89:AN89,("=T"))+COUNTIF('6 Obecność na treningu'!AM89:AN89,("=C"))+COUNTIF('6 Obecność na treningu'!AM89:AN89,("=K"))</f>
        <v>0</v>
      </c>
      <c r="AT121" s="99">
        <f>COUNTIF('6 Obecność na treningu'!AO89:AP89,("=T"))+COUNTIF('6 Obecność na treningu'!AO89:AP89,("=C"))+COUNTIF('6 Obecność na treningu'!AO89:AP89,("=K"))</f>
        <v>0</v>
      </c>
      <c r="AV121" s="99">
        <f>COUNTIF('6 Obecność na treningu'!AQ89:AR89,("=T"))+COUNTIF('6 Obecność na treningu'!AQ89:AR89,("=C"))+COUNTIF('6 Obecność na treningu'!AQ89:AR89,("=K"))</f>
        <v>0</v>
      </c>
      <c r="AX121" s="99">
        <f>COUNTIF('6 Obecność na treningu'!AS89:AT89,("=T"))+COUNTIF('6 Obecność na treningu'!AS89:AT89,("=C"))+COUNTIF('6 Obecność na treningu'!AS89:AT89,("=K"))</f>
        <v>0</v>
      </c>
      <c r="AZ121" s="99">
        <f>COUNTIF('6 Obecność na treningu'!AU89:AV89,("=T"))+COUNTIF('6 Obecność na treningu'!AU89:AV89,("=C"))+COUNTIF('6 Obecność na treningu'!AU89:AV89,("=K"))</f>
        <v>0</v>
      </c>
      <c r="BB121" s="99">
        <f>COUNTIF('6 Obecność na treningu'!AW89:AX89,("=T"))+COUNTIF('6 Obecność na treningu'!AW89:AX89,("=C"))+COUNTIF('6 Obecność na treningu'!AW89:AX89,("=K"))</f>
        <v>0</v>
      </c>
      <c r="BD121" s="322">
        <f>COUNTIF('6 Obecność na treningu'!AY89:AZ89,("=T"))+COUNTIF('6 Obecność na treningu'!AY89:AZ89,("=C"))+COUNTIF('6 Obecność na treningu'!AY89:AZ89,("=K"))</f>
        <v>0</v>
      </c>
      <c r="BF121" s="99">
        <f>IF(L121&lt;&gt;0,1,0)</f>
        <v>0</v>
      </c>
      <c r="BH121" s="99">
        <f>IF(N121&lt;&gt;0,1,0)</f>
        <v>0</v>
      </c>
      <c r="BJ121" s="99">
        <f>IF(P121&lt;&gt;0,1,0)</f>
        <v>0</v>
      </c>
      <c r="BL121" s="99">
        <f>IF(R121&lt;&gt;0,1,0)</f>
        <v>0</v>
      </c>
      <c r="BN121" s="99">
        <f>IF(T121&lt;&gt;0,1,0)</f>
        <v>0</v>
      </c>
      <c r="BP121" s="99">
        <f>IF(V121&lt;&gt;0,1,0)</f>
        <v>0</v>
      </c>
      <c r="BR121" s="99">
        <f>IF(X121&lt;&gt;0,1,0)</f>
        <v>0</v>
      </c>
      <c r="BT121" s="99">
        <f>IF(Z121&lt;&gt;0,1,0)</f>
        <v>0</v>
      </c>
      <c r="BV121" s="99">
        <f>IF(AB121&lt;&gt;0,1,0)</f>
        <v>0</v>
      </c>
      <c r="BX121" s="99">
        <f>IF(AD121&lt;&gt;0,1,0)</f>
        <v>0</v>
      </c>
      <c r="BZ121" s="99">
        <f>IF(AF121&lt;&gt;0,1,0)</f>
        <v>0</v>
      </c>
      <c r="CB121" s="99">
        <f>IF(AH121&lt;&gt;0,1,0)</f>
        <v>0</v>
      </c>
      <c r="CD121" s="99">
        <f>IF(AJ121&lt;&gt;0,1,0)</f>
        <v>0</v>
      </c>
      <c r="CF121" s="99">
        <f>IF(AL121&lt;&gt;0,1,0)</f>
        <v>0</v>
      </c>
      <c r="CH121" s="99">
        <f>IF(AN121&lt;&gt;0,1,0)</f>
        <v>0</v>
      </c>
      <c r="CJ121" s="99">
        <f>IF(AP121&lt;&gt;0,1,0)</f>
        <v>0</v>
      </c>
      <c r="CL121" s="99">
        <f>IF(AR121&lt;&gt;0,1,0)</f>
        <v>0</v>
      </c>
      <c r="CN121" s="99">
        <f>IF(AT121&lt;&gt;0,1,0)</f>
        <v>0</v>
      </c>
      <c r="CP121" s="99">
        <f>IF(AV121&lt;&gt;0,1,0)</f>
        <v>0</v>
      </c>
      <c r="CR121" s="99">
        <f>IF(AX121&lt;&gt;0,1,0)</f>
        <v>0</v>
      </c>
      <c r="CT121" s="99">
        <f>IF(AZ121&lt;&gt;0,1,0)</f>
        <v>0</v>
      </c>
      <c r="CV121" s="99">
        <f>IF(BB121&lt;&gt;0,1,0)</f>
        <v>0</v>
      </c>
      <c r="CX121" s="99">
        <f>IF(BD121&lt;&gt;0,1,0)</f>
        <v>0</v>
      </c>
    </row>
    <row r="122" spans="2:102" ht="24.75" customHeight="1">
      <c r="B122" s="329" t="s">
        <v>337</v>
      </c>
      <c r="C122" s="330"/>
      <c r="D122" s="332">
        <f>IF('6 Obecność na treningu'!B90="","",'6 Obecność na treningu'!B90)</f>
      </c>
      <c r="E122" s="332">
        <f>IF('6 Obecność na treningu'!C90="","",'6 Obecność na treningu'!C90)</f>
      </c>
      <c r="F122" s="333">
        <f>IF('6 Obecność na treningu'!D90="","",'6 Obecność na treningu'!D90)</f>
      </c>
      <c r="G122" s="334">
        <f>IF(SUM(BF122:CX122)=0,"",SUM(BF122:CX122))</f>
      </c>
      <c r="H122" s="293" t="s">
        <v>257</v>
      </c>
      <c r="I122" s="293"/>
      <c r="L122" s="99">
        <f>COUNTIF('6 Obecność na treningu'!G90:H90,("=T"))+COUNTIF('6 Obecność na treningu'!G90:H90,("=C"))+COUNTIF('6 Obecność na treningu'!G90:H90,("=K"))</f>
        <v>0</v>
      </c>
      <c r="N122" s="99">
        <f>COUNTIF('6 Obecność na treningu'!I90:J90,("=T"))+COUNTIF('6 Obecność na treningu'!I90:J90,("=C"))+COUNTIF('6 Obecność na treningu'!I90:J90,("=K"))</f>
        <v>0</v>
      </c>
      <c r="P122" s="99">
        <f>COUNTIF('6 Obecność na treningu'!K90:L90,("=T"))+COUNTIF('6 Obecność na treningu'!K90:L90,("=C"))+COUNTIF('6 Obecność na treningu'!K90:L90,("=K"))</f>
        <v>0</v>
      </c>
      <c r="R122" s="99">
        <f>COUNTIF('6 Obecność na treningu'!M90:N90,("=T"))+COUNTIF('6 Obecność na treningu'!M90:N90,("=C"))+COUNTIF('6 Obecność na treningu'!M90:N90,("=K"))</f>
        <v>0</v>
      </c>
      <c r="T122" s="99">
        <f>COUNTIF('6 Obecność na treningu'!O90:P90,("=T"))+COUNTIF('6 Obecność na treningu'!O90:P90,("=C"))+COUNTIF('6 Obecność na treningu'!O90:P90,("=K"))</f>
        <v>0</v>
      </c>
      <c r="V122" s="99">
        <f>COUNTIF('6 Obecność na treningu'!Q90:R90,("=T"))+COUNTIF('6 Obecność na treningu'!Q90:R90,("=C"))+COUNTIF('6 Obecność na treningu'!Q90:R90,("=K"))</f>
        <v>0</v>
      </c>
      <c r="X122" s="99">
        <f>COUNTIF('6 Obecność na treningu'!S90:T90,("=T"))+COUNTIF('6 Obecność na treningu'!S90:T90,("=C"))+COUNTIF('6 Obecność na treningu'!S90:T90,("=K"))</f>
        <v>0</v>
      </c>
      <c r="Z122" s="99">
        <f>COUNTIF('6 Obecność na treningu'!U90:V90,("=T"))+COUNTIF('6 Obecność na treningu'!U90:V90,("=C"))+COUNTIF('6 Obecność na treningu'!U90:V90,("=K"))</f>
        <v>0</v>
      </c>
      <c r="AB122" s="99">
        <f>COUNTIF('6 Obecność na treningu'!W90:X90,("=T"))+COUNTIF('6 Obecność na treningu'!W90:X90,("=C"))+COUNTIF('6 Obecność na treningu'!W90:X90,("=K"))</f>
        <v>0</v>
      </c>
      <c r="AD122" s="99">
        <f>COUNTIF('6 Obecność na treningu'!Y90:Z90,("=T"))+COUNTIF('6 Obecność na treningu'!Y90:Z90,("=C"))+COUNTIF('6 Obecność na treningu'!Y90:Z90,("=K"))</f>
        <v>0</v>
      </c>
      <c r="AF122" s="99">
        <f>COUNTIF('6 Obecność na treningu'!AA90:AB90,("=T"))+COUNTIF('6 Obecność na treningu'!AA90:AB90,("=C"))+COUNTIF('6 Obecność na treningu'!AA90:AB90,("=K"))</f>
        <v>0</v>
      </c>
      <c r="AH122" s="99">
        <f>COUNTIF('6 Obecność na treningu'!AC90:AD90,("=T"))+COUNTIF('6 Obecność na treningu'!AC90:AD90,("=C"))+COUNTIF('6 Obecność na treningu'!AC90:AD90,("=K"))</f>
        <v>0</v>
      </c>
      <c r="AJ122" s="99">
        <f>COUNTIF('6 Obecność na treningu'!AE90:AF90,("=T"))+COUNTIF('6 Obecność na treningu'!AE90:AF90,("=C"))+COUNTIF('6 Obecność na treningu'!AE90:AF90,("=K"))</f>
        <v>0</v>
      </c>
      <c r="AL122" s="99">
        <f>COUNTIF('6 Obecność na treningu'!AG90:AH90,("=T"))+COUNTIF('6 Obecność na treningu'!AG90:AH90,("=C"))+COUNTIF('6 Obecność na treningu'!AG90:AH90,("=K"))</f>
        <v>0</v>
      </c>
      <c r="AN122" s="99">
        <f>COUNTIF('6 Obecność na treningu'!AI90:AJ90,("=T"))+COUNTIF('6 Obecność na treningu'!AI90:AJ90,("=C"))+COUNTIF('6 Obecność na treningu'!AI90:AJ90,("=K"))</f>
        <v>0</v>
      </c>
      <c r="AP122" s="99">
        <f>COUNTIF('6 Obecność na treningu'!AK90:AL90,("=T"))+COUNTIF('6 Obecność na treningu'!AK90:AL90,("=C"))+COUNTIF('6 Obecność na treningu'!AK90:AL90,("=K"))</f>
        <v>0</v>
      </c>
      <c r="AR122" s="99">
        <f>COUNTIF('6 Obecność na treningu'!AM90:AN90,("=T"))+COUNTIF('6 Obecność na treningu'!AM90:AN90,("=C"))+COUNTIF('6 Obecność na treningu'!AM90:AN90,("=K"))</f>
        <v>0</v>
      </c>
      <c r="AT122" s="99">
        <f>COUNTIF('6 Obecność na treningu'!AO90:AP90,("=T"))+COUNTIF('6 Obecność na treningu'!AO90:AP90,("=C"))+COUNTIF('6 Obecność na treningu'!AO90:AP90,("=K"))</f>
        <v>0</v>
      </c>
      <c r="AV122" s="99">
        <f>COUNTIF('6 Obecność na treningu'!AQ90:AR90,("=T"))+COUNTIF('6 Obecność na treningu'!AQ90:AR90,("=C"))+COUNTIF('6 Obecność na treningu'!AQ90:AR90,("=K"))</f>
        <v>0</v>
      </c>
      <c r="AX122" s="99">
        <f>COUNTIF('6 Obecność na treningu'!AS90:AT90,("=T"))+COUNTIF('6 Obecność na treningu'!AS90:AT90,("=C"))+COUNTIF('6 Obecność na treningu'!AS90:AT90,("=K"))</f>
        <v>0</v>
      </c>
      <c r="AZ122" s="99">
        <f>COUNTIF('6 Obecność na treningu'!AU90:AV90,("=T"))+COUNTIF('6 Obecność na treningu'!AU90:AV90,("=C"))+COUNTIF('6 Obecność na treningu'!AU90:AV90,("=K"))</f>
        <v>0</v>
      </c>
      <c r="BB122" s="99">
        <f>COUNTIF('6 Obecność na treningu'!AW90:AX90,("=T"))+COUNTIF('6 Obecność na treningu'!AW90:AX90,("=C"))+COUNTIF('6 Obecność na treningu'!AW90:AX90,("=K"))</f>
        <v>0</v>
      </c>
      <c r="BD122" s="322">
        <f>COUNTIF('6 Obecność na treningu'!AY90:AZ90,("=T"))+COUNTIF('6 Obecność na treningu'!AY90:AZ90,("=C"))+COUNTIF('6 Obecność na treningu'!AY90:AZ90,("=K"))</f>
        <v>0</v>
      </c>
      <c r="BF122" s="99">
        <f>IF(L122&lt;&gt;0,1,0)</f>
        <v>0</v>
      </c>
      <c r="BH122" s="99">
        <f>IF(N122&lt;&gt;0,1,0)</f>
        <v>0</v>
      </c>
      <c r="BJ122" s="99">
        <f>IF(P122&lt;&gt;0,1,0)</f>
        <v>0</v>
      </c>
      <c r="BL122" s="99">
        <f>IF(R122&lt;&gt;0,1,0)</f>
        <v>0</v>
      </c>
      <c r="BN122" s="99">
        <f>IF(T122&lt;&gt;0,1,0)</f>
        <v>0</v>
      </c>
      <c r="BP122" s="99">
        <f>IF(V122&lt;&gt;0,1,0)</f>
        <v>0</v>
      </c>
      <c r="BR122" s="99">
        <f>IF(X122&lt;&gt;0,1,0)</f>
        <v>0</v>
      </c>
      <c r="BT122" s="99">
        <f>IF(Z122&lt;&gt;0,1,0)</f>
        <v>0</v>
      </c>
      <c r="BV122" s="99">
        <f>IF(AB122&lt;&gt;0,1,0)</f>
        <v>0</v>
      </c>
      <c r="BX122" s="99">
        <f>IF(AD122&lt;&gt;0,1,0)</f>
        <v>0</v>
      </c>
      <c r="BZ122" s="99">
        <f>IF(AF122&lt;&gt;0,1,0)</f>
        <v>0</v>
      </c>
      <c r="CB122" s="99">
        <f>IF(AH122&lt;&gt;0,1,0)</f>
        <v>0</v>
      </c>
      <c r="CD122" s="99">
        <f>IF(AJ122&lt;&gt;0,1,0)</f>
        <v>0</v>
      </c>
      <c r="CF122" s="99">
        <f>IF(AL122&lt;&gt;0,1,0)</f>
        <v>0</v>
      </c>
      <c r="CH122" s="99">
        <f>IF(AN122&lt;&gt;0,1,0)</f>
        <v>0</v>
      </c>
      <c r="CJ122" s="99">
        <f>IF(AP122&lt;&gt;0,1,0)</f>
        <v>0</v>
      </c>
      <c r="CL122" s="99">
        <f>IF(AR122&lt;&gt;0,1,0)</f>
        <v>0</v>
      </c>
      <c r="CN122" s="99">
        <f>IF(AT122&lt;&gt;0,1,0)</f>
        <v>0</v>
      </c>
      <c r="CP122" s="99">
        <f>IF(AV122&lt;&gt;0,1,0)</f>
        <v>0</v>
      </c>
      <c r="CR122" s="99">
        <f>IF(AX122&lt;&gt;0,1,0)</f>
        <v>0</v>
      </c>
      <c r="CT122" s="99">
        <f>IF(AZ122&lt;&gt;0,1,0)</f>
        <v>0</v>
      </c>
      <c r="CV122" s="99">
        <f>IF(BB122&lt;&gt;0,1,0)</f>
        <v>0</v>
      </c>
      <c r="CX122" s="99">
        <f>IF(BD122&lt;&gt;0,1,0)</f>
        <v>0</v>
      </c>
    </row>
    <row r="123" spans="2:102" ht="24.75" customHeight="1">
      <c r="B123" s="329" t="s">
        <v>338</v>
      </c>
      <c r="C123" s="330"/>
      <c r="D123" s="332">
        <f>IF('6 Obecność na treningu'!B91="","",'6 Obecność na treningu'!B91)</f>
      </c>
      <c r="E123" s="332">
        <f>IF('6 Obecność na treningu'!C91="","",'6 Obecność na treningu'!C91)</f>
      </c>
      <c r="F123" s="333">
        <f>IF('6 Obecność na treningu'!D91="","",'6 Obecność na treningu'!D91)</f>
      </c>
      <c r="G123" s="334">
        <f>IF(SUM(BF123:CX123)=0,"",SUM(BF123:CX123))</f>
      </c>
      <c r="H123" s="293" t="s">
        <v>257</v>
      </c>
      <c r="I123" s="293"/>
      <c r="L123" s="99">
        <f>COUNTIF('6 Obecność na treningu'!G91:H91,("=T"))+COUNTIF('6 Obecność na treningu'!G91:H91,("=C"))+COUNTIF('6 Obecność na treningu'!G91:H91,("=K"))</f>
        <v>0</v>
      </c>
      <c r="N123" s="99">
        <f>COUNTIF('6 Obecność na treningu'!I91:J91,("=T"))+COUNTIF('6 Obecność na treningu'!I91:J91,("=C"))+COUNTIF('6 Obecność na treningu'!I91:J91,("=K"))</f>
        <v>0</v>
      </c>
      <c r="P123" s="99">
        <f>COUNTIF('6 Obecność na treningu'!K91:L91,("=T"))+COUNTIF('6 Obecność na treningu'!K91:L91,("=C"))+COUNTIF('6 Obecność na treningu'!K91:L91,("=K"))</f>
        <v>0</v>
      </c>
      <c r="R123" s="99">
        <f>COUNTIF('6 Obecność na treningu'!M91:N91,("=T"))+COUNTIF('6 Obecność na treningu'!M91:N91,("=C"))+COUNTIF('6 Obecność na treningu'!M91:N91,("=K"))</f>
        <v>0</v>
      </c>
      <c r="T123" s="99">
        <f>COUNTIF('6 Obecność na treningu'!O91:P91,("=T"))+COUNTIF('6 Obecność na treningu'!O91:P91,("=C"))+COUNTIF('6 Obecność na treningu'!O91:P91,("=K"))</f>
        <v>0</v>
      </c>
      <c r="V123" s="99">
        <f>COUNTIF('6 Obecność na treningu'!Q91:R91,("=T"))+COUNTIF('6 Obecność na treningu'!Q91:R91,("=C"))+COUNTIF('6 Obecność na treningu'!Q91:R91,("=K"))</f>
        <v>0</v>
      </c>
      <c r="X123" s="99">
        <f>COUNTIF('6 Obecność na treningu'!S91:T91,("=T"))+COUNTIF('6 Obecność na treningu'!S91:T91,("=C"))+COUNTIF('6 Obecność na treningu'!S91:T91,("=K"))</f>
        <v>0</v>
      </c>
      <c r="Z123" s="99">
        <f>COUNTIF('6 Obecność na treningu'!U91:V91,("=T"))+COUNTIF('6 Obecność na treningu'!U91:V91,("=C"))+COUNTIF('6 Obecność na treningu'!U91:V91,("=K"))</f>
        <v>0</v>
      </c>
      <c r="AB123" s="99">
        <f>COUNTIF('6 Obecność na treningu'!W91:X91,("=T"))+COUNTIF('6 Obecność na treningu'!W91:X91,("=C"))+COUNTIF('6 Obecność na treningu'!W91:X91,("=K"))</f>
        <v>0</v>
      </c>
      <c r="AD123" s="99">
        <f>COUNTIF('6 Obecność na treningu'!Y91:Z91,("=T"))+COUNTIF('6 Obecność na treningu'!Y91:Z91,("=C"))+COUNTIF('6 Obecność na treningu'!Y91:Z91,("=K"))</f>
        <v>0</v>
      </c>
      <c r="AF123" s="99">
        <f>COUNTIF('6 Obecność na treningu'!AA91:AB91,("=T"))+COUNTIF('6 Obecność na treningu'!AA91:AB91,("=C"))+COUNTIF('6 Obecność na treningu'!AA91:AB91,("=K"))</f>
        <v>0</v>
      </c>
      <c r="AH123" s="99">
        <f>COUNTIF('6 Obecność na treningu'!AC91:AD91,("=T"))+COUNTIF('6 Obecność na treningu'!AC91:AD91,("=C"))+COUNTIF('6 Obecność na treningu'!AC91:AD91,("=K"))</f>
        <v>0</v>
      </c>
      <c r="AJ123" s="99">
        <f>COUNTIF('6 Obecność na treningu'!AE91:AF91,("=T"))+COUNTIF('6 Obecność na treningu'!AE91:AF91,("=C"))+COUNTIF('6 Obecność na treningu'!AE91:AF91,("=K"))</f>
        <v>0</v>
      </c>
      <c r="AL123" s="99">
        <f>COUNTIF('6 Obecność na treningu'!AG91:AH91,("=T"))+COUNTIF('6 Obecność na treningu'!AG91:AH91,("=C"))+COUNTIF('6 Obecność na treningu'!AG91:AH91,("=K"))</f>
        <v>0</v>
      </c>
      <c r="AN123" s="99">
        <f>COUNTIF('6 Obecność na treningu'!AI91:AJ91,("=T"))+COUNTIF('6 Obecność na treningu'!AI91:AJ91,("=C"))+COUNTIF('6 Obecność na treningu'!AI91:AJ91,("=K"))</f>
        <v>0</v>
      </c>
      <c r="AP123" s="99">
        <f>COUNTIF('6 Obecność na treningu'!AK91:AL91,("=T"))+COUNTIF('6 Obecność na treningu'!AK91:AL91,("=C"))+COUNTIF('6 Obecność na treningu'!AK91:AL91,("=K"))</f>
        <v>0</v>
      </c>
      <c r="AR123" s="99">
        <f>COUNTIF('6 Obecność na treningu'!AM91:AN91,("=T"))+COUNTIF('6 Obecność na treningu'!AM91:AN91,("=C"))+COUNTIF('6 Obecność na treningu'!AM91:AN91,("=K"))</f>
        <v>0</v>
      </c>
      <c r="AT123" s="99">
        <f>COUNTIF('6 Obecność na treningu'!AO91:AP91,("=T"))+COUNTIF('6 Obecność na treningu'!AO91:AP91,("=C"))+COUNTIF('6 Obecność na treningu'!AO91:AP91,("=K"))</f>
        <v>0</v>
      </c>
      <c r="AV123" s="99">
        <f>COUNTIF('6 Obecność na treningu'!AQ91:AR91,("=T"))+COUNTIF('6 Obecność na treningu'!AQ91:AR91,("=C"))+COUNTIF('6 Obecność na treningu'!AQ91:AR91,("=K"))</f>
        <v>0</v>
      </c>
      <c r="AX123" s="99">
        <f>COUNTIF('6 Obecność na treningu'!AS91:AT91,("=T"))+COUNTIF('6 Obecność na treningu'!AS91:AT91,("=C"))+COUNTIF('6 Obecność na treningu'!AS91:AT91,("=K"))</f>
        <v>0</v>
      </c>
      <c r="AZ123" s="99">
        <f>COUNTIF('6 Obecność na treningu'!AU91:AV91,("=T"))+COUNTIF('6 Obecność na treningu'!AU91:AV91,("=C"))+COUNTIF('6 Obecność na treningu'!AU91:AV91,("=K"))</f>
        <v>0</v>
      </c>
      <c r="BB123" s="99">
        <f>COUNTIF('6 Obecność na treningu'!AW91:AX91,("=T"))+COUNTIF('6 Obecność na treningu'!AW91:AX91,("=C"))+COUNTIF('6 Obecność na treningu'!AW91:AX91,("=K"))</f>
        <v>0</v>
      </c>
      <c r="BD123" s="322">
        <f>COUNTIF('6 Obecność na treningu'!AY91:AZ91,("=T"))+COUNTIF('6 Obecność na treningu'!AY91:AZ91,("=C"))+COUNTIF('6 Obecność na treningu'!AY91:AZ91,("=K"))</f>
        <v>0</v>
      </c>
      <c r="BF123" s="99">
        <f>IF(L123&lt;&gt;0,1,0)</f>
        <v>0</v>
      </c>
      <c r="BH123" s="99">
        <f>IF(N123&lt;&gt;0,1,0)</f>
        <v>0</v>
      </c>
      <c r="BJ123" s="99">
        <f>IF(P123&lt;&gt;0,1,0)</f>
        <v>0</v>
      </c>
      <c r="BL123" s="99">
        <f>IF(R123&lt;&gt;0,1,0)</f>
        <v>0</v>
      </c>
      <c r="BN123" s="99">
        <f>IF(T123&lt;&gt;0,1,0)</f>
        <v>0</v>
      </c>
      <c r="BP123" s="99">
        <f>IF(V123&lt;&gt;0,1,0)</f>
        <v>0</v>
      </c>
      <c r="BR123" s="99">
        <f>IF(X123&lt;&gt;0,1,0)</f>
        <v>0</v>
      </c>
      <c r="BT123" s="99">
        <f>IF(Z123&lt;&gt;0,1,0)</f>
        <v>0</v>
      </c>
      <c r="BV123" s="99">
        <f>IF(AB123&lt;&gt;0,1,0)</f>
        <v>0</v>
      </c>
      <c r="BX123" s="99">
        <f>IF(AD123&lt;&gt;0,1,0)</f>
        <v>0</v>
      </c>
      <c r="BZ123" s="99">
        <f>IF(AF123&lt;&gt;0,1,0)</f>
        <v>0</v>
      </c>
      <c r="CB123" s="99">
        <f>IF(AH123&lt;&gt;0,1,0)</f>
        <v>0</v>
      </c>
      <c r="CD123" s="99">
        <f>IF(AJ123&lt;&gt;0,1,0)</f>
        <v>0</v>
      </c>
      <c r="CF123" s="99">
        <f>IF(AL123&lt;&gt;0,1,0)</f>
        <v>0</v>
      </c>
      <c r="CH123" s="99">
        <f>IF(AN123&lt;&gt;0,1,0)</f>
        <v>0</v>
      </c>
      <c r="CJ123" s="99">
        <f>IF(AP123&lt;&gt;0,1,0)</f>
        <v>0</v>
      </c>
      <c r="CL123" s="99">
        <f>IF(AR123&lt;&gt;0,1,0)</f>
        <v>0</v>
      </c>
      <c r="CN123" s="99">
        <f>IF(AT123&lt;&gt;0,1,0)</f>
        <v>0</v>
      </c>
      <c r="CP123" s="99">
        <f>IF(AV123&lt;&gt;0,1,0)</f>
        <v>0</v>
      </c>
      <c r="CR123" s="99">
        <f>IF(AX123&lt;&gt;0,1,0)</f>
        <v>0</v>
      </c>
      <c r="CT123" s="99">
        <f>IF(AZ123&lt;&gt;0,1,0)</f>
        <v>0</v>
      </c>
      <c r="CV123" s="99">
        <f>IF(BB123&lt;&gt;0,1,0)</f>
        <v>0</v>
      </c>
      <c r="CX123" s="99">
        <f>IF(BD123&lt;&gt;0,1,0)</f>
        <v>0</v>
      </c>
    </row>
    <row r="124" spans="2:102" ht="24.75" customHeight="1">
      <c r="B124" s="329" t="s">
        <v>339</v>
      </c>
      <c r="C124" s="330"/>
      <c r="D124" s="332">
        <f>IF('6 Obecność na treningu'!B92="","",'6 Obecność na treningu'!B92)</f>
      </c>
      <c r="E124" s="332">
        <f>IF('6 Obecność na treningu'!C92="","",'6 Obecność na treningu'!C92)</f>
      </c>
      <c r="F124" s="333">
        <f>IF('6 Obecność na treningu'!D92="","",'6 Obecność na treningu'!D92)</f>
      </c>
      <c r="G124" s="334">
        <f>IF(SUM(BF124:CX124)=0,"",SUM(BF124:CX124))</f>
      </c>
      <c r="H124" s="293" t="s">
        <v>257</v>
      </c>
      <c r="I124" s="293"/>
      <c r="L124" s="99">
        <f>COUNTIF('6 Obecność na treningu'!G92:H92,("=T"))+COUNTIF('6 Obecność na treningu'!G92:H92,("=C"))+COUNTIF('6 Obecność na treningu'!G92:H92,("=K"))</f>
        <v>0</v>
      </c>
      <c r="N124" s="99">
        <f>COUNTIF('6 Obecność na treningu'!I92:J92,("=T"))+COUNTIF('6 Obecność na treningu'!I92:J92,("=C"))+COUNTIF('6 Obecność na treningu'!I92:J92,("=K"))</f>
        <v>0</v>
      </c>
      <c r="P124" s="99">
        <f>COUNTIF('6 Obecność na treningu'!K92:L92,("=T"))+COUNTIF('6 Obecność na treningu'!K92:L92,("=C"))+COUNTIF('6 Obecność na treningu'!K92:L92,("=K"))</f>
        <v>0</v>
      </c>
      <c r="R124" s="99">
        <f>COUNTIF('6 Obecność na treningu'!M92:N92,("=T"))+COUNTIF('6 Obecność na treningu'!M92:N92,("=C"))+COUNTIF('6 Obecność na treningu'!M92:N92,("=K"))</f>
        <v>0</v>
      </c>
      <c r="T124" s="99">
        <f>COUNTIF('6 Obecność na treningu'!O92:P92,("=T"))+COUNTIF('6 Obecność na treningu'!O92:P92,("=C"))+COUNTIF('6 Obecność na treningu'!O92:P92,("=K"))</f>
        <v>0</v>
      </c>
      <c r="V124" s="99">
        <f>COUNTIF('6 Obecność na treningu'!Q92:R92,("=T"))+COUNTIF('6 Obecność na treningu'!Q92:R92,("=C"))+COUNTIF('6 Obecność na treningu'!Q92:R92,("=K"))</f>
        <v>0</v>
      </c>
      <c r="X124" s="99">
        <f>COUNTIF('6 Obecność na treningu'!S92:T92,("=T"))+COUNTIF('6 Obecność na treningu'!S92:T92,("=C"))+COUNTIF('6 Obecność na treningu'!S92:T92,("=K"))</f>
        <v>0</v>
      </c>
      <c r="Z124" s="99">
        <f>COUNTIF('6 Obecność na treningu'!U92:V92,("=T"))+COUNTIF('6 Obecność na treningu'!U92:V92,("=C"))+COUNTIF('6 Obecność na treningu'!U92:V92,("=K"))</f>
        <v>0</v>
      </c>
      <c r="AB124" s="99">
        <f>COUNTIF('6 Obecność na treningu'!W92:X92,("=T"))+COUNTIF('6 Obecność na treningu'!W92:X92,("=C"))+COUNTIF('6 Obecność na treningu'!W92:X92,("=K"))</f>
        <v>0</v>
      </c>
      <c r="AD124" s="99">
        <f>COUNTIF('6 Obecność na treningu'!Y92:Z92,("=T"))+COUNTIF('6 Obecność na treningu'!Y92:Z92,("=C"))+COUNTIF('6 Obecność na treningu'!Y92:Z92,("=K"))</f>
        <v>0</v>
      </c>
      <c r="AF124" s="99">
        <f>COUNTIF('6 Obecność na treningu'!AA92:AB92,("=T"))+COUNTIF('6 Obecność na treningu'!AA92:AB92,("=C"))+COUNTIF('6 Obecność na treningu'!AA92:AB92,("=K"))</f>
        <v>0</v>
      </c>
      <c r="AH124" s="99">
        <f>COUNTIF('6 Obecność na treningu'!AC92:AD92,("=T"))+COUNTIF('6 Obecność na treningu'!AC92:AD92,("=C"))+COUNTIF('6 Obecność na treningu'!AC92:AD92,("=K"))</f>
        <v>0</v>
      </c>
      <c r="AJ124" s="99">
        <f>COUNTIF('6 Obecność na treningu'!AE92:AF92,("=T"))+COUNTIF('6 Obecność na treningu'!AE92:AF92,("=C"))+COUNTIF('6 Obecność na treningu'!AE92:AF92,("=K"))</f>
        <v>0</v>
      </c>
      <c r="AL124" s="99">
        <f>COUNTIF('6 Obecność na treningu'!AG92:AH92,("=T"))+COUNTIF('6 Obecność na treningu'!AG92:AH92,("=C"))+COUNTIF('6 Obecność na treningu'!AG92:AH92,("=K"))</f>
        <v>0</v>
      </c>
      <c r="AN124" s="99">
        <f>COUNTIF('6 Obecność na treningu'!AI92:AJ92,("=T"))+COUNTIF('6 Obecność na treningu'!AI92:AJ92,("=C"))+COUNTIF('6 Obecność na treningu'!AI92:AJ92,("=K"))</f>
        <v>0</v>
      </c>
      <c r="AP124" s="99">
        <f>COUNTIF('6 Obecność na treningu'!AK92:AL92,("=T"))+COUNTIF('6 Obecność na treningu'!AK92:AL92,("=C"))+COUNTIF('6 Obecność na treningu'!AK92:AL92,("=K"))</f>
        <v>0</v>
      </c>
      <c r="AR124" s="99">
        <f>COUNTIF('6 Obecność na treningu'!AM92:AN92,("=T"))+COUNTIF('6 Obecność na treningu'!AM92:AN92,("=C"))+COUNTIF('6 Obecność na treningu'!AM92:AN92,("=K"))</f>
        <v>0</v>
      </c>
      <c r="AT124" s="99">
        <f>COUNTIF('6 Obecność na treningu'!AO92:AP92,("=T"))+COUNTIF('6 Obecność na treningu'!AO92:AP92,("=C"))+COUNTIF('6 Obecność na treningu'!AO92:AP92,("=K"))</f>
        <v>0</v>
      </c>
      <c r="AV124" s="99">
        <f>COUNTIF('6 Obecność na treningu'!AQ92:AR92,("=T"))+COUNTIF('6 Obecność na treningu'!AQ92:AR92,("=C"))+COUNTIF('6 Obecność na treningu'!AQ92:AR92,("=K"))</f>
        <v>0</v>
      </c>
      <c r="AX124" s="99">
        <f>COUNTIF('6 Obecność na treningu'!AS92:AT92,("=T"))+COUNTIF('6 Obecność na treningu'!AS92:AT92,("=C"))+COUNTIF('6 Obecność na treningu'!AS92:AT92,("=K"))</f>
        <v>0</v>
      </c>
      <c r="AZ124" s="99">
        <f>COUNTIF('6 Obecność na treningu'!AU92:AV92,("=T"))+COUNTIF('6 Obecność na treningu'!AU92:AV92,("=C"))+COUNTIF('6 Obecność na treningu'!AU92:AV92,("=K"))</f>
        <v>0</v>
      </c>
      <c r="BB124" s="99">
        <f>COUNTIF('6 Obecność na treningu'!AW92:AX92,("=T"))+COUNTIF('6 Obecność na treningu'!AW92:AX92,("=C"))+COUNTIF('6 Obecność na treningu'!AW92:AX92,("=K"))</f>
        <v>0</v>
      </c>
      <c r="BD124" s="322">
        <f>COUNTIF('6 Obecność na treningu'!AY92:AZ92,("=T"))+COUNTIF('6 Obecność na treningu'!AY92:AZ92,("=C"))+COUNTIF('6 Obecność na treningu'!AY92:AZ92,("=K"))</f>
        <v>0</v>
      </c>
      <c r="BF124" s="99">
        <f>IF(L124&lt;&gt;0,1,0)</f>
        <v>0</v>
      </c>
      <c r="BH124" s="99">
        <f>IF(N124&lt;&gt;0,1,0)</f>
        <v>0</v>
      </c>
      <c r="BJ124" s="99">
        <f>IF(P124&lt;&gt;0,1,0)</f>
        <v>0</v>
      </c>
      <c r="BL124" s="99">
        <f>IF(R124&lt;&gt;0,1,0)</f>
        <v>0</v>
      </c>
      <c r="BN124" s="99">
        <f>IF(T124&lt;&gt;0,1,0)</f>
        <v>0</v>
      </c>
      <c r="BP124" s="99">
        <f>IF(V124&lt;&gt;0,1,0)</f>
        <v>0</v>
      </c>
      <c r="BR124" s="99">
        <f>IF(X124&lt;&gt;0,1,0)</f>
        <v>0</v>
      </c>
      <c r="BT124" s="99">
        <f>IF(Z124&lt;&gt;0,1,0)</f>
        <v>0</v>
      </c>
      <c r="BV124" s="99">
        <f>IF(AB124&lt;&gt;0,1,0)</f>
        <v>0</v>
      </c>
      <c r="BX124" s="99">
        <f>IF(AD124&lt;&gt;0,1,0)</f>
        <v>0</v>
      </c>
      <c r="BZ124" s="99">
        <f>IF(AF124&lt;&gt;0,1,0)</f>
        <v>0</v>
      </c>
      <c r="CB124" s="99">
        <f>IF(AH124&lt;&gt;0,1,0)</f>
        <v>0</v>
      </c>
      <c r="CD124" s="99">
        <f>IF(AJ124&lt;&gt;0,1,0)</f>
        <v>0</v>
      </c>
      <c r="CF124" s="99">
        <f>IF(AL124&lt;&gt;0,1,0)</f>
        <v>0</v>
      </c>
      <c r="CH124" s="99">
        <f>IF(AN124&lt;&gt;0,1,0)</f>
        <v>0</v>
      </c>
      <c r="CJ124" s="99">
        <f>IF(AP124&lt;&gt;0,1,0)</f>
        <v>0</v>
      </c>
      <c r="CL124" s="99">
        <f>IF(AR124&lt;&gt;0,1,0)</f>
        <v>0</v>
      </c>
      <c r="CN124" s="99">
        <f>IF(AT124&lt;&gt;0,1,0)</f>
        <v>0</v>
      </c>
      <c r="CP124" s="99">
        <f>IF(AV124&lt;&gt;0,1,0)</f>
        <v>0</v>
      </c>
      <c r="CR124" s="99">
        <f>IF(AX124&lt;&gt;0,1,0)</f>
        <v>0</v>
      </c>
      <c r="CT124" s="99">
        <f>IF(AZ124&lt;&gt;0,1,0)</f>
        <v>0</v>
      </c>
      <c r="CV124" s="99">
        <f>IF(BB124&lt;&gt;0,1,0)</f>
        <v>0</v>
      </c>
      <c r="CX124" s="99">
        <f>IF(BD124&lt;&gt;0,1,0)</f>
        <v>0</v>
      </c>
    </row>
    <row r="125" spans="2:102" ht="24.75" customHeight="1">
      <c r="B125" s="329" t="s">
        <v>340</v>
      </c>
      <c r="C125" s="330"/>
      <c r="D125" s="332">
        <f>IF('6 Obecność na treningu'!B93="","",'6 Obecność na treningu'!B93)</f>
      </c>
      <c r="E125" s="332">
        <f>IF('6 Obecność na treningu'!C93="","",'6 Obecność na treningu'!C93)</f>
      </c>
      <c r="F125" s="333">
        <f>IF('6 Obecność na treningu'!D93="","",'6 Obecność na treningu'!D93)</f>
      </c>
      <c r="G125" s="334">
        <f>IF(SUM(BF125:CX125)=0,"",SUM(BF125:CX125))</f>
      </c>
      <c r="H125" s="293" t="s">
        <v>257</v>
      </c>
      <c r="I125" s="293"/>
      <c r="L125" s="99">
        <f>COUNTIF('6 Obecność na treningu'!G93:H93,("=T"))+COUNTIF('6 Obecność na treningu'!G93:H93,("=C"))+COUNTIF('6 Obecność na treningu'!G93:H93,("=K"))</f>
        <v>0</v>
      </c>
      <c r="N125" s="99">
        <f>COUNTIF('6 Obecność na treningu'!I93:J93,("=T"))+COUNTIF('6 Obecność na treningu'!I93:J93,("=C"))+COUNTIF('6 Obecność na treningu'!I93:J93,("=K"))</f>
        <v>0</v>
      </c>
      <c r="P125" s="99">
        <f>COUNTIF('6 Obecność na treningu'!K93:L93,("=T"))+COUNTIF('6 Obecność na treningu'!K93:L93,("=C"))+COUNTIF('6 Obecność na treningu'!K93:L93,("=K"))</f>
        <v>0</v>
      </c>
      <c r="R125" s="99">
        <f>COUNTIF('6 Obecność na treningu'!M93:N93,("=T"))+COUNTIF('6 Obecność na treningu'!M93:N93,("=C"))+COUNTIF('6 Obecność na treningu'!M93:N93,("=K"))</f>
        <v>0</v>
      </c>
      <c r="T125" s="99">
        <f>COUNTIF('6 Obecność na treningu'!O93:P93,("=T"))+COUNTIF('6 Obecność na treningu'!O93:P93,("=C"))+COUNTIF('6 Obecność na treningu'!O93:P93,("=K"))</f>
        <v>0</v>
      </c>
      <c r="V125" s="99">
        <f>COUNTIF('6 Obecność na treningu'!Q93:R93,("=T"))+COUNTIF('6 Obecność na treningu'!Q93:R93,("=C"))+COUNTIF('6 Obecność na treningu'!Q93:R93,("=K"))</f>
        <v>0</v>
      </c>
      <c r="X125" s="99">
        <f>COUNTIF('6 Obecność na treningu'!S93:T93,("=T"))+COUNTIF('6 Obecność na treningu'!S93:T93,("=C"))+COUNTIF('6 Obecność na treningu'!S93:T93,("=K"))</f>
        <v>0</v>
      </c>
      <c r="Z125" s="99">
        <f>COUNTIF('6 Obecność na treningu'!U93:V93,("=T"))+COUNTIF('6 Obecność na treningu'!U93:V93,("=C"))+COUNTIF('6 Obecność na treningu'!U93:V93,("=K"))</f>
        <v>0</v>
      </c>
      <c r="AB125" s="99">
        <f>COUNTIF('6 Obecność na treningu'!W93:X93,("=T"))+COUNTIF('6 Obecność na treningu'!W93:X93,("=C"))+COUNTIF('6 Obecność na treningu'!W93:X93,("=K"))</f>
        <v>0</v>
      </c>
      <c r="AD125" s="99">
        <f>COUNTIF('6 Obecność na treningu'!Y93:Z93,("=T"))+COUNTIF('6 Obecność na treningu'!Y93:Z93,("=C"))+COUNTIF('6 Obecność na treningu'!Y93:Z93,("=K"))</f>
        <v>0</v>
      </c>
      <c r="AF125" s="99">
        <f>COUNTIF('6 Obecność na treningu'!AA93:AB93,("=T"))+COUNTIF('6 Obecność na treningu'!AA93:AB93,("=C"))+COUNTIF('6 Obecność na treningu'!AA93:AB93,("=K"))</f>
        <v>0</v>
      </c>
      <c r="AH125" s="99">
        <f>COUNTIF('6 Obecność na treningu'!AC93:AD93,("=T"))+COUNTIF('6 Obecność na treningu'!AC93:AD93,("=C"))+COUNTIF('6 Obecność na treningu'!AC93:AD93,("=K"))</f>
        <v>0</v>
      </c>
      <c r="AJ125" s="99">
        <f>COUNTIF('6 Obecność na treningu'!AE93:AF93,("=T"))+COUNTIF('6 Obecność na treningu'!AE93:AF93,("=C"))+COUNTIF('6 Obecność na treningu'!AE93:AF93,("=K"))</f>
        <v>0</v>
      </c>
      <c r="AL125" s="99">
        <f>COUNTIF('6 Obecność na treningu'!AG93:AH93,("=T"))+COUNTIF('6 Obecność na treningu'!AG93:AH93,("=C"))+COUNTIF('6 Obecność na treningu'!AG93:AH93,("=K"))</f>
        <v>0</v>
      </c>
      <c r="AN125" s="99">
        <f>COUNTIF('6 Obecność na treningu'!AI93:AJ93,("=T"))+COUNTIF('6 Obecność na treningu'!AI93:AJ93,("=C"))+COUNTIF('6 Obecność na treningu'!AI93:AJ93,("=K"))</f>
        <v>0</v>
      </c>
      <c r="AP125" s="99">
        <f>COUNTIF('6 Obecność na treningu'!AK93:AL93,("=T"))+COUNTIF('6 Obecność na treningu'!AK93:AL93,("=C"))+COUNTIF('6 Obecność na treningu'!AK93:AL93,("=K"))</f>
        <v>0</v>
      </c>
      <c r="AR125" s="99">
        <f>COUNTIF('6 Obecność na treningu'!AM93:AN93,("=T"))+COUNTIF('6 Obecność na treningu'!AM93:AN93,("=C"))+COUNTIF('6 Obecność na treningu'!AM93:AN93,("=K"))</f>
        <v>0</v>
      </c>
      <c r="AT125" s="99">
        <f>COUNTIF('6 Obecność na treningu'!AO93:AP93,("=T"))+COUNTIF('6 Obecność na treningu'!AO93:AP93,("=C"))+COUNTIF('6 Obecność na treningu'!AO93:AP93,("=K"))</f>
        <v>0</v>
      </c>
      <c r="AV125" s="99">
        <f>COUNTIF('6 Obecność na treningu'!AQ93:AR93,("=T"))+COUNTIF('6 Obecność na treningu'!AQ93:AR93,("=C"))+COUNTIF('6 Obecność na treningu'!AQ93:AR93,("=K"))</f>
        <v>0</v>
      </c>
      <c r="AX125" s="99">
        <f>COUNTIF('6 Obecność na treningu'!AS93:AT93,("=T"))+COUNTIF('6 Obecność na treningu'!AS93:AT93,("=C"))+COUNTIF('6 Obecność na treningu'!AS93:AT93,("=K"))</f>
        <v>0</v>
      </c>
      <c r="AZ125" s="99">
        <f>COUNTIF('6 Obecność na treningu'!AU93:AV93,("=T"))+COUNTIF('6 Obecność na treningu'!AU93:AV93,("=C"))+COUNTIF('6 Obecność na treningu'!AU93:AV93,("=K"))</f>
        <v>0</v>
      </c>
      <c r="BB125" s="99">
        <f>COUNTIF('6 Obecność na treningu'!AW93:AX93,("=T"))+COUNTIF('6 Obecność na treningu'!AW93:AX93,("=C"))+COUNTIF('6 Obecność na treningu'!AW93:AX93,("=K"))</f>
        <v>0</v>
      </c>
      <c r="BD125" s="322">
        <f>COUNTIF('6 Obecność na treningu'!AY93:AZ93,("=T"))+COUNTIF('6 Obecność na treningu'!AY93:AZ93,("=C"))+COUNTIF('6 Obecność na treningu'!AY93:AZ93,("=K"))</f>
        <v>0</v>
      </c>
      <c r="BF125" s="99">
        <f>IF(L125&lt;&gt;0,1,0)</f>
        <v>0</v>
      </c>
      <c r="BH125" s="99">
        <f>IF(N125&lt;&gt;0,1,0)</f>
        <v>0</v>
      </c>
      <c r="BJ125" s="99">
        <f>IF(P125&lt;&gt;0,1,0)</f>
        <v>0</v>
      </c>
      <c r="BL125" s="99">
        <f>IF(R125&lt;&gt;0,1,0)</f>
        <v>0</v>
      </c>
      <c r="BN125" s="99">
        <f>IF(T125&lt;&gt;0,1,0)</f>
        <v>0</v>
      </c>
      <c r="BP125" s="99">
        <f>IF(V125&lt;&gt;0,1,0)</f>
        <v>0</v>
      </c>
      <c r="BR125" s="99">
        <f>IF(X125&lt;&gt;0,1,0)</f>
        <v>0</v>
      </c>
      <c r="BT125" s="99">
        <f>IF(Z125&lt;&gt;0,1,0)</f>
        <v>0</v>
      </c>
      <c r="BV125" s="99">
        <f>IF(AB125&lt;&gt;0,1,0)</f>
        <v>0</v>
      </c>
      <c r="BX125" s="99">
        <f>IF(AD125&lt;&gt;0,1,0)</f>
        <v>0</v>
      </c>
      <c r="BZ125" s="99">
        <f>IF(AF125&lt;&gt;0,1,0)</f>
        <v>0</v>
      </c>
      <c r="CB125" s="99">
        <f>IF(AH125&lt;&gt;0,1,0)</f>
        <v>0</v>
      </c>
      <c r="CD125" s="99">
        <f>IF(AJ125&lt;&gt;0,1,0)</f>
        <v>0</v>
      </c>
      <c r="CF125" s="99">
        <f>IF(AL125&lt;&gt;0,1,0)</f>
        <v>0</v>
      </c>
      <c r="CH125" s="99">
        <f>IF(AN125&lt;&gt;0,1,0)</f>
        <v>0</v>
      </c>
      <c r="CJ125" s="99">
        <f>IF(AP125&lt;&gt;0,1,0)</f>
        <v>0</v>
      </c>
      <c r="CL125" s="99">
        <f>IF(AR125&lt;&gt;0,1,0)</f>
        <v>0</v>
      </c>
      <c r="CN125" s="99">
        <f>IF(AT125&lt;&gt;0,1,0)</f>
        <v>0</v>
      </c>
      <c r="CP125" s="99">
        <f>IF(AV125&lt;&gt;0,1,0)</f>
        <v>0</v>
      </c>
      <c r="CR125" s="99">
        <f>IF(AX125&lt;&gt;0,1,0)</f>
        <v>0</v>
      </c>
      <c r="CT125" s="99">
        <f>IF(AZ125&lt;&gt;0,1,0)</f>
        <v>0</v>
      </c>
      <c r="CV125" s="99">
        <f>IF(BB125&lt;&gt;0,1,0)</f>
        <v>0</v>
      </c>
      <c r="CX125" s="99">
        <f>IF(BD125&lt;&gt;0,1,0)</f>
        <v>0</v>
      </c>
    </row>
    <row r="126" spans="2:102" ht="24.75" customHeight="1">
      <c r="B126" s="329" t="s">
        <v>341</v>
      </c>
      <c r="C126" s="330"/>
      <c r="D126" s="332">
        <f>IF('6 Obecność na treningu'!B94="","",'6 Obecność na treningu'!B94)</f>
      </c>
      <c r="E126" s="332">
        <f>IF('6 Obecność na treningu'!C94="","",'6 Obecność na treningu'!C94)</f>
      </c>
      <c r="F126" s="333">
        <f>IF('6 Obecność na treningu'!D94="","",'6 Obecność na treningu'!D94)</f>
      </c>
      <c r="G126" s="334">
        <f>IF(SUM(BF126:CX126)=0,"",SUM(BF126:CX126))</f>
      </c>
      <c r="H126" s="293" t="s">
        <v>257</v>
      </c>
      <c r="I126" s="293"/>
      <c r="L126" s="99">
        <f>COUNTIF('6 Obecność na treningu'!G94:H94,("=T"))+COUNTIF('6 Obecność na treningu'!G94:H94,("=C"))+COUNTIF('6 Obecność na treningu'!G94:H94,("=K"))</f>
        <v>0</v>
      </c>
      <c r="N126" s="99">
        <f>COUNTIF('6 Obecność na treningu'!I94:J94,("=T"))+COUNTIF('6 Obecność na treningu'!I94:J94,("=C"))+COUNTIF('6 Obecność na treningu'!I94:J94,("=K"))</f>
        <v>0</v>
      </c>
      <c r="P126" s="99">
        <f>COUNTIF('6 Obecność na treningu'!K94:L94,("=T"))+COUNTIF('6 Obecność na treningu'!K94:L94,("=C"))+COUNTIF('6 Obecność na treningu'!K94:L94,("=K"))</f>
        <v>0</v>
      </c>
      <c r="R126" s="99">
        <f>COUNTIF('6 Obecność na treningu'!M94:N94,("=T"))+COUNTIF('6 Obecność na treningu'!M94:N94,("=C"))+COUNTIF('6 Obecność na treningu'!M94:N94,("=K"))</f>
        <v>0</v>
      </c>
      <c r="T126" s="99">
        <f>COUNTIF('6 Obecność na treningu'!O94:P94,("=T"))+COUNTIF('6 Obecność na treningu'!O94:P94,("=C"))+COUNTIF('6 Obecność na treningu'!O94:P94,("=K"))</f>
        <v>0</v>
      </c>
      <c r="V126" s="99">
        <f>COUNTIF('6 Obecność na treningu'!Q94:R94,("=T"))+COUNTIF('6 Obecność na treningu'!Q94:R94,("=C"))+COUNTIF('6 Obecność na treningu'!Q94:R94,("=K"))</f>
        <v>0</v>
      </c>
      <c r="X126" s="99">
        <f>COUNTIF('6 Obecność na treningu'!S94:T94,("=T"))+COUNTIF('6 Obecność na treningu'!S94:T94,("=C"))+COUNTIF('6 Obecność na treningu'!S94:T94,("=K"))</f>
        <v>0</v>
      </c>
      <c r="Z126" s="99">
        <f>COUNTIF('6 Obecność na treningu'!U94:V94,("=T"))+COUNTIF('6 Obecność na treningu'!U94:V94,("=C"))+COUNTIF('6 Obecność na treningu'!U94:V94,("=K"))</f>
        <v>0</v>
      </c>
      <c r="AB126" s="99">
        <f>COUNTIF('6 Obecność na treningu'!W94:X94,("=T"))+COUNTIF('6 Obecność na treningu'!W94:X94,("=C"))+COUNTIF('6 Obecność na treningu'!W94:X94,("=K"))</f>
        <v>0</v>
      </c>
      <c r="AD126" s="99">
        <f>COUNTIF('6 Obecność na treningu'!Y94:Z94,("=T"))+COUNTIF('6 Obecność na treningu'!Y94:Z94,("=C"))+COUNTIF('6 Obecność na treningu'!Y94:Z94,("=K"))</f>
        <v>0</v>
      </c>
      <c r="AF126" s="99">
        <f>COUNTIF('6 Obecność na treningu'!AA94:AB94,("=T"))+COUNTIF('6 Obecność na treningu'!AA94:AB94,("=C"))+COUNTIF('6 Obecność na treningu'!AA94:AB94,("=K"))</f>
        <v>0</v>
      </c>
      <c r="AH126" s="99">
        <f>COUNTIF('6 Obecność na treningu'!AC94:AD94,("=T"))+COUNTIF('6 Obecność na treningu'!AC94:AD94,("=C"))+COUNTIF('6 Obecność na treningu'!AC94:AD94,("=K"))</f>
        <v>0</v>
      </c>
      <c r="AJ126" s="99">
        <f>COUNTIF('6 Obecność na treningu'!AE94:AF94,("=T"))+COUNTIF('6 Obecność na treningu'!AE94:AF94,("=C"))+COUNTIF('6 Obecność na treningu'!AE94:AF94,("=K"))</f>
        <v>0</v>
      </c>
      <c r="AL126" s="99">
        <f>COUNTIF('6 Obecność na treningu'!AG94:AH94,("=T"))+COUNTIF('6 Obecność na treningu'!AG94:AH94,("=C"))+COUNTIF('6 Obecność na treningu'!AG94:AH94,("=K"))</f>
        <v>0</v>
      </c>
      <c r="AN126" s="99">
        <f>COUNTIF('6 Obecność na treningu'!AI94:AJ94,("=T"))+COUNTIF('6 Obecność na treningu'!AI94:AJ94,("=C"))+COUNTIF('6 Obecność na treningu'!AI94:AJ94,("=K"))</f>
        <v>0</v>
      </c>
      <c r="AP126" s="99">
        <f>COUNTIF('6 Obecność na treningu'!AK94:AL94,("=T"))+COUNTIF('6 Obecność na treningu'!AK94:AL94,("=C"))+COUNTIF('6 Obecność na treningu'!AK94:AL94,("=K"))</f>
        <v>0</v>
      </c>
      <c r="AR126" s="99">
        <f>COUNTIF('6 Obecność na treningu'!AM94:AN94,("=T"))+COUNTIF('6 Obecność na treningu'!AM94:AN94,("=C"))+COUNTIF('6 Obecność na treningu'!AM94:AN94,("=K"))</f>
        <v>0</v>
      </c>
      <c r="AT126" s="99">
        <f>COUNTIF('6 Obecność na treningu'!AO94:AP94,("=T"))+COUNTIF('6 Obecność na treningu'!AO94:AP94,("=C"))+COUNTIF('6 Obecność na treningu'!AO94:AP94,("=K"))</f>
        <v>0</v>
      </c>
      <c r="AV126" s="99">
        <f>COUNTIF('6 Obecność na treningu'!AQ94:AR94,("=T"))+COUNTIF('6 Obecność na treningu'!AQ94:AR94,("=C"))+COUNTIF('6 Obecność na treningu'!AQ94:AR94,("=K"))</f>
        <v>0</v>
      </c>
      <c r="AX126" s="99">
        <f>COUNTIF('6 Obecność na treningu'!AS94:AT94,("=T"))+COUNTIF('6 Obecność na treningu'!AS94:AT94,("=C"))+COUNTIF('6 Obecność na treningu'!AS94:AT94,("=K"))</f>
        <v>0</v>
      </c>
      <c r="AZ126" s="99">
        <f>COUNTIF('6 Obecność na treningu'!AU94:AV94,("=T"))+COUNTIF('6 Obecność na treningu'!AU94:AV94,("=C"))+COUNTIF('6 Obecność na treningu'!AU94:AV94,("=K"))</f>
        <v>0</v>
      </c>
      <c r="BB126" s="99">
        <f>COUNTIF('6 Obecność na treningu'!AW94:AX94,("=T"))+COUNTIF('6 Obecność na treningu'!AW94:AX94,("=C"))+COUNTIF('6 Obecność na treningu'!AW94:AX94,("=K"))</f>
        <v>0</v>
      </c>
      <c r="BD126" s="322">
        <f>COUNTIF('6 Obecność na treningu'!AY94:AZ94,("=T"))+COUNTIF('6 Obecność na treningu'!AY94:AZ94,("=C"))+COUNTIF('6 Obecność na treningu'!AY94:AZ94,("=K"))</f>
        <v>0</v>
      </c>
      <c r="BF126" s="99">
        <f>IF(L126&lt;&gt;0,1,0)</f>
        <v>0</v>
      </c>
      <c r="BH126" s="99">
        <f>IF(N126&lt;&gt;0,1,0)</f>
        <v>0</v>
      </c>
      <c r="BJ126" s="99">
        <f>IF(P126&lt;&gt;0,1,0)</f>
        <v>0</v>
      </c>
      <c r="BL126" s="99">
        <f>IF(R126&lt;&gt;0,1,0)</f>
        <v>0</v>
      </c>
      <c r="BN126" s="99">
        <f>IF(T126&lt;&gt;0,1,0)</f>
        <v>0</v>
      </c>
      <c r="BP126" s="99">
        <f>IF(V126&lt;&gt;0,1,0)</f>
        <v>0</v>
      </c>
      <c r="BR126" s="99">
        <f>IF(X126&lt;&gt;0,1,0)</f>
        <v>0</v>
      </c>
      <c r="BT126" s="99">
        <f>IF(Z126&lt;&gt;0,1,0)</f>
        <v>0</v>
      </c>
      <c r="BV126" s="99">
        <f>IF(AB126&lt;&gt;0,1,0)</f>
        <v>0</v>
      </c>
      <c r="BX126" s="99">
        <f>IF(AD126&lt;&gt;0,1,0)</f>
        <v>0</v>
      </c>
      <c r="BZ126" s="99">
        <f>IF(AF126&lt;&gt;0,1,0)</f>
        <v>0</v>
      </c>
      <c r="CB126" s="99">
        <f>IF(AH126&lt;&gt;0,1,0)</f>
        <v>0</v>
      </c>
      <c r="CD126" s="99">
        <f>IF(AJ126&lt;&gt;0,1,0)</f>
        <v>0</v>
      </c>
      <c r="CF126" s="99">
        <f>IF(AL126&lt;&gt;0,1,0)</f>
        <v>0</v>
      </c>
      <c r="CH126" s="99">
        <f>IF(AN126&lt;&gt;0,1,0)</f>
        <v>0</v>
      </c>
      <c r="CJ126" s="99">
        <f>IF(AP126&lt;&gt;0,1,0)</f>
        <v>0</v>
      </c>
      <c r="CL126" s="99">
        <f>IF(AR126&lt;&gt;0,1,0)</f>
        <v>0</v>
      </c>
      <c r="CN126" s="99">
        <f>IF(AT126&lt;&gt;0,1,0)</f>
        <v>0</v>
      </c>
      <c r="CP126" s="99">
        <f>IF(AV126&lt;&gt;0,1,0)</f>
        <v>0</v>
      </c>
      <c r="CR126" s="99">
        <f>IF(AX126&lt;&gt;0,1,0)</f>
        <v>0</v>
      </c>
      <c r="CT126" s="99">
        <f>IF(AZ126&lt;&gt;0,1,0)</f>
        <v>0</v>
      </c>
      <c r="CV126" s="99">
        <f>IF(BB126&lt;&gt;0,1,0)</f>
        <v>0</v>
      </c>
      <c r="CX126" s="99">
        <f>IF(BD126&lt;&gt;0,1,0)</f>
        <v>0</v>
      </c>
    </row>
    <row r="127" spans="2:102" ht="24.75" customHeight="1">
      <c r="B127" s="329" t="s">
        <v>342</v>
      </c>
      <c r="C127" s="330"/>
      <c r="D127" s="332">
        <f>IF('6 Obecność na treningu'!B95="","",'6 Obecność na treningu'!B95)</f>
      </c>
      <c r="E127" s="332">
        <f>IF('6 Obecność na treningu'!C95="","",'6 Obecność na treningu'!C95)</f>
      </c>
      <c r="F127" s="333">
        <f>IF('6 Obecność na treningu'!D95="","",'6 Obecność na treningu'!D95)</f>
      </c>
      <c r="G127" s="334">
        <f>IF(SUM(BF127:CX127)=0,"",SUM(BF127:CX127))</f>
      </c>
      <c r="H127" s="293" t="s">
        <v>257</v>
      </c>
      <c r="I127" s="293"/>
      <c r="L127" s="99">
        <f>COUNTIF('6 Obecność na treningu'!G95:H95,("=T"))+COUNTIF('6 Obecność na treningu'!G95:H95,("=C"))+COUNTIF('6 Obecność na treningu'!G95:H95,("=K"))</f>
        <v>0</v>
      </c>
      <c r="N127" s="99">
        <f>COUNTIF('6 Obecność na treningu'!I95:J95,("=T"))+COUNTIF('6 Obecność na treningu'!I95:J95,("=C"))+COUNTIF('6 Obecność na treningu'!I95:J95,("=K"))</f>
        <v>0</v>
      </c>
      <c r="P127" s="99">
        <f>COUNTIF('6 Obecność na treningu'!K95:L95,("=T"))+COUNTIF('6 Obecność na treningu'!K95:L95,("=C"))+COUNTIF('6 Obecność na treningu'!K95:L95,("=K"))</f>
        <v>0</v>
      </c>
      <c r="R127" s="99">
        <f>COUNTIF('6 Obecność na treningu'!M95:N95,("=T"))+COUNTIF('6 Obecność na treningu'!M95:N95,("=C"))+COUNTIF('6 Obecność na treningu'!M95:N95,("=K"))</f>
        <v>0</v>
      </c>
      <c r="T127" s="99">
        <f>COUNTIF('6 Obecność na treningu'!O95:P95,("=T"))+COUNTIF('6 Obecność na treningu'!O95:P95,("=C"))+COUNTIF('6 Obecność na treningu'!O95:P95,("=K"))</f>
        <v>0</v>
      </c>
      <c r="V127" s="99">
        <f>COUNTIF('6 Obecność na treningu'!Q95:R95,("=T"))+COUNTIF('6 Obecność na treningu'!Q95:R95,("=C"))+COUNTIF('6 Obecność na treningu'!Q95:R95,("=K"))</f>
        <v>0</v>
      </c>
      <c r="X127" s="99">
        <f>COUNTIF('6 Obecność na treningu'!S95:T95,("=T"))+COUNTIF('6 Obecność na treningu'!S95:T95,("=C"))+COUNTIF('6 Obecność na treningu'!S95:T95,("=K"))</f>
        <v>0</v>
      </c>
      <c r="Z127" s="99">
        <f>COUNTIF('6 Obecność na treningu'!U95:V95,("=T"))+COUNTIF('6 Obecność na treningu'!U95:V95,("=C"))+COUNTIF('6 Obecność na treningu'!U95:V95,("=K"))</f>
        <v>0</v>
      </c>
      <c r="AB127" s="99">
        <f>COUNTIF('6 Obecność na treningu'!W95:X95,("=T"))+COUNTIF('6 Obecność na treningu'!W95:X95,("=C"))+COUNTIF('6 Obecność na treningu'!W95:X95,("=K"))</f>
        <v>0</v>
      </c>
      <c r="AD127" s="99">
        <f>COUNTIF('6 Obecność na treningu'!Y95:Z95,("=T"))+COUNTIF('6 Obecność na treningu'!Y95:Z95,("=C"))+COUNTIF('6 Obecność na treningu'!Y95:Z95,("=K"))</f>
        <v>0</v>
      </c>
      <c r="AF127" s="99">
        <f>COUNTIF('6 Obecność na treningu'!AA95:AB95,("=T"))+COUNTIF('6 Obecność na treningu'!AA95:AB95,("=C"))+COUNTIF('6 Obecność na treningu'!AA95:AB95,("=K"))</f>
        <v>0</v>
      </c>
      <c r="AH127" s="99">
        <f>COUNTIF('6 Obecność na treningu'!AC95:AD95,("=T"))+COUNTIF('6 Obecność na treningu'!AC95:AD95,("=C"))+COUNTIF('6 Obecność na treningu'!AC95:AD95,("=K"))</f>
        <v>0</v>
      </c>
      <c r="AJ127" s="99">
        <f>COUNTIF('6 Obecność na treningu'!AE95:AF95,("=T"))+COUNTIF('6 Obecność na treningu'!AE95:AF95,("=C"))+COUNTIF('6 Obecność na treningu'!AE95:AF95,("=K"))</f>
        <v>0</v>
      </c>
      <c r="AL127" s="99">
        <f>COUNTIF('6 Obecność na treningu'!AG95:AH95,("=T"))+COUNTIF('6 Obecność na treningu'!AG95:AH95,("=C"))+COUNTIF('6 Obecność na treningu'!AG95:AH95,("=K"))</f>
        <v>0</v>
      </c>
      <c r="AN127" s="99">
        <f>COUNTIF('6 Obecność na treningu'!AI95:AJ95,("=T"))+COUNTIF('6 Obecność na treningu'!AI95:AJ95,("=C"))+COUNTIF('6 Obecność na treningu'!AI95:AJ95,("=K"))</f>
        <v>0</v>
      </c>
      <c r="AP127" s="99">
        <f>COUNTIF('6 Obecność na treningu'!AK95:AL95,("=T"))+COUNTIF('6 Obecność na treningu'!AK95:AL95,("=C"))+COUNTIF('6 Obecność na treningu'!AK95:AL95,("=K"))</f>
        <v>0</v>
      </c>
      <c r="AR127" s="99">
        <f>COUNTIF('6 Obecność na treningu'!AM95:AN95,("=T"))+COUNTIF('6 Obecność na treningu'!AM95:AN95,("=C"))+COUNTIF('6 Obecność na treningu'!AM95:AN95,("=K"))</f>
        <v>0</v>
      </c>
      <c r="AT127" s="99">
        <f>COUNTIF('6 Obecność na treningu'!AO95:AP95,("=T"))+COUNTIF('6 Obecność na treningu'!AO95:AP95,("=C"))+COUNTIF('6 Obecność na treningu'!AO95:AP95,("=K"))</f>
        <v>0</v>
      </c>
      <c r="AV127" s="99">
        <f>COUNTIF('6 Obecność na treningu'!AQ95:AR95,("=T"))+COUNTIF('6 Obecność na treningu'!AQ95:AR95,("=C"))+COUNTIF('6 Obecność na treningu'!AQ95:AR95,("=K"))</f>
        <v>0</v>
      </c>
      <c r="AX127" s="99">
        <f>COUNTIF('6 Obecność na treningu'!AS95:AT95,("=T"))+COUNTIF('6 Obecność na treningu'!AS95:AT95,("=C"))+COUNTIF('6 Obecność na treningu'!AS95:AT95,("=K"))</f>
        <v>0</v>
      </c>
      <c r="AZ127" s="99">
        <f>COUNTIF('6 Obecność na treningu'!AU95:AV95,("=T"))+COUNTIF('6 Obecność na treningu'!AU95:AV95,("=C"))+COUNTIF('6 Obecność na treningu'!AU95:AV95,("=K"))</f>
        <v>0</v>
      </c>
      <c r="BB127" s="99">
        <f>COUNTIF('6 Obecność na treningu'!AW95:AX95,("=T"))+COUNTIF('6 Obecność na treningu'!AW95:AX95,("=C"))+COUNTIF('6 Obecność na treningu'!AW95:AX95,("=K"))</f>
        <v>0</v>
      </c>
      <c r="BD127" s="322">
        <f>COUNTIF('6 Obecność na treningu'!AY95:AZ95,("=T"))+COUNTIF('6 Obecność na treningu'!AY95:AZ95,("=C"))+COUNTIF('6 Obecność na treningu'!AY95:AZ95,("=K"))</f>
        <v>0</v>
      </c>
      <c r="BF127" s="99">
        <f>IF(L127&lt;&gt;0,1,0)</f>
        <v>0</v>
      </c>
      <c r="BH127" s="99">
        <f>IF(N127&lt;&gt;0,1,0)</f>
        <v>0</v>
      </c>
      <c r="BJ127" s="99">
        <f>IF(P127&lt;&gt;0,1,0)</f>
        <v>0</v>
      </c>
      <c r="BL127" s="99">
        <f>IF(R127&lt;&gt;0,1,0)</f>
        <v>0</v>
      </c>
      <c r="BN127" s="99">
        <f>IF(T127&lt;&gt;0,1,0)</f>
        <v>0</v>
      </c>
      <c r="BP127" s="99">
        <f>IF(V127&lt;&gt;0,1,0)</f>
        <v>0</v>
      </c>
      <c r="BR127" s="99">
        <f>IF(X127&lt;&gt;0,1,0)</f>
        <v>0</v>
      </c>
      <c r="BT127" s="99">
        <f>IF(Z127&lt;&gt;0,1,0)</f>
        <v>0</v>
      </c>
      <c r="BV127" s="99">
        <f>IF(AB127&lt;&gt;0,1,0)</f>
        <v>0</v>
      </c>
      <c r="BX127" s="99">
        <f>IF(AD127&lt;&gt;0,1,0)</f>
        <v>0</v>
      </c>
      <c r="BZ127" s="99">
        <f>IF(AF127&lt;&gt;0,1,0)</f>
        <v>0</v>
      </c>
      <c r="CB127" s="99">
        <f>IF(AH127&lt;&gt;0,1,0)</f>
        <v>0</v>
      </c>
      <c r="CD127" s="99">
        <f>IF(AJ127&lt;&gt;0,1,0)</f>
        <v>0</v>
      </c>
      <c r="CF127" s="99">
        <f>IF(AL127&lt;&gt;0,1,0)</f>
        <v>0</v>
      </c>
      <c r="CH127" s="99">
        <f>IF(AN127&lt;&gt;0,1,0)</f>
        <v>0</v>
      </c>
      <c r="CJ127" s="99">
        <f>IF(AP127&lt;&gt;0,1,0)</f>
        <v>0</v>
      </c>
      <c r="CL127" s="99">
        <f>IF(AR127&lt;&gt;0,1,0)</f>
        <v>0</v>
      </c>
      <c r="CN127" s="99">
        <f>IF(AT127&lt;&gt;0,1,0)</f>
        <v>0</v>
      </c>
      <c r="CP127" s="99">
        <f>IF(AV127&lt;&gt;0,1,0)</f>
        <v>0</v>
      </c>
      <c r="CR127" s="99">
        <f>IF(AX127&lt;&gt;0,1,0)</f>
        <v>0</v>
      </c>
      <c r="CT127" s="99">
        <f>IF(AZ127&lt;&gt;0,1,0)</f>
        <v>0</v>
      </c>
      <c r="CV127" s="99">
        <f>IF(BB127&lt;&gt;0,1,0)</f>
        <v>0</v>
      </c>
      <c r="CX127" s="99">
        <f>IF(BD127&lt;&gt;0,1,0)</f>
        <v>0</v>
      </c>
    </row>
    <row r="128" spans="2:102" ht="24.75" customHeight="1">
      <c r="B128" s="329" t="s">
        <v>343</v>
      </c>
      <c r="C128" s="330"/>
      <c r="D128" s="332">
        <f>IF('6 Obecność na treningu'!B96="","",'6 Obecność na treningu'!B96)</f>
      </c>
      <c r="E128" s="332">
        <f>IF('6 Obecność na treningu'!C96="","",'6 Obecność na treningu'!C96)</f>
      </c>
      <c r="F128" s="333">
        <f>IF('6 Obecność na treningu'!D96="","",'6 Obecność na treningu'!D96)</f>
      </c>
      <c r="G128" s="334">
        <f>IF(SUM(BF128:CX128)=0,"",SUM(BF128:CX128))</f>
      </c>
      <c r="H128" s="293" t="s">
        <v>257</v>
      </c>
      <c r="I128" s="293"/>
      <c r="L128" s="99">
        <f>COUNTIF('6 Obecność na treningu'!G96:H96,("=T"))+COUNTIF('6 Obecność na treningu'!G96:H96,("=C"))+COUNTIF('6 Obecność na treningu'!G96:H96,("=K"))</f>
        <v>0</v>
      </c>
      <c r="N128" s="99">
        <f>COUNTIF('6 Obecność na treningu'!I96:J96,("=T"))+COUNTIF('6 Obecność na treningu'!I96:J96,("=C"))+COUNTIF('6 Obecność na treningu'!I96:J96,("=K"))</f>
        <v>0</v>
      </c>
      <c r="P128" s="99">
        <f>COUNTIF('6 Obecność na treningu'!K96:L96,("=T"))+COUNTIF('6 Obecność na treningu'!K96:L96,("=C"))+COUNTIF('6 Obecność na treningu'!K96:L96,("=K"))</f>
        <v>0</v>
      </c>
      <c r="R128" s="99">
        <f>COUNTIF('6 Obecność na treningu'!M96:N96,("=T"))+COUNTIF('6 Obecność na treningu'!M96:N96,("=C"))+COUNTIF('6 Obecność na treningu'!M96:N96,("=K"))</f>
        <v>0</v>
      </c>
      <c r="T128" s="99">
        <f>COUNTIF('6 Obecność na treningu'!O96:P96,("=T"))+COUNTIF('6 Obecność na treningu'!O96:P96,("=C"))+COUNTIF('6 Obecność na treningu'!O96:P96,("=K"))</f>
        <v>0</v>
      </c>
      <c r="V128" s="99">
        <f>COUNTIF('6 Obecność na treningu'!Q96:R96,("=T"))+COUNTIF('6 Obecność na treningu'!Q96:R96,("=C"))+COUNTIF('6 Obecność na treningu'!Q96:R96,("=K"))</f>
        <v>0</v>
      </c>
      <c r="X128" s="99">
        <f>COUNTIF('6 Obecność na treningu'!S96:T96,("=T"))+COUNTIF('6 Obecność na treningu'!S96:T96,("=C"))+COUNTIF('6 Obecność na treningu'!S96:T96,("=K"))</f>
        <v>0</v>
      </c>
      <c r="Z128" s="99">
        <f>COUNTIF('6 Obecność na treningu'!U96:V96,("=T"))+COUNTIF('6 Obecność na treningu'!U96:V96,("=C"))+COUNTIF('6 Obecność na treningu'!U96:V96,("=K"))</f>
        <v>0</v>
      </c>
      <c r="AB128" s="99">
        <f>COUNTIF('6 Obecność na treningu'!W96:X96,("=T"))+COUNTIF('6 Obecność na treningu'!W96:X96,("=C"))+COUNTIF('6 Obecność na treningu'!W96:X96,("=K"))</f>
        <v>0</v>
      </c>
      <c r="AD128" s="99">
        <f>COUNTIF('6 Obecność na treningu'!Y96:Z96,("=T"))+COUNTIF('6 Obecność na treningu'!Y96:Z96,("=C"))+COUNTIF('6 Obecność na treningu'!Y96:Z96,("=K"))</f>
        <v>0</v>
      </c>
      <c r="AF128" s="99">
        <f>COUNTIF('6 Obecność na treningu'!AA96:AB96,("=T"))+COUNTIF('6 Obecność na treningu'!AA96:AB96,("=C"))+COUNTIF('6 Obecność na treningu'!AA96:AB96,("=K"))</f>
        <v>0</v>
      </c>
      <c r="AH128" s="99">
        <f>COUNTIF('6 Obecność na treningu'!AC96:AD96,("=T"))+COUNTIF('6 Obecność na treningu'!AC96:AD96,("=C"))+COUNTIF('6 Obecność na treningu'!AC96:AD96,("=K"))</f>
        <v>0</v>
      </c>
      <c r="AJ128" s="99">
        <f>COUNTIF('6 Obecność na treningu'!AE96:AF96,("=T"))+COUNTIF('6 Obecność na treningu'!AE96:AF96,("=C"))+COUNTIF('6 Obecność na treningu'!AE96:AF96,("=K"))</f>
        <v>0</v>
      </c>
      <c r="AL128" s="99">
        <f>COUNTIF('6 Obecność na treningu'!AG96:AH96,("=T"))+COUNTIF('6 Obecność na treningu'!AG96:AH96,("=C"))+COUNTIF('6 Obecność na treningu'!AG96:AH96,("=K"))</f>
        <v>0</v>
      </c>
      <c r="AN128" s="99">
        <f>COUNTIF('6 Obecność na treningu'!AI96:AJ96,("=T"))+COUNTIF('6 Obecność na treningu'!AI96:AJ96,("=C"))+COUNTIF('6 Obecność na treningu'!AI96:AJ96,("=K"))</f>
        <v>0</v>
      </c>
      <c r="AP128" s="99">
        <f>COUNTIF('6 Obecność na treningu'!AK96:AL96,("=T"))+COUNTIF('6 Obecność na treningu'!AK96:AL96,("=C"))+COUNTIF('6 Obecność na treningu'!AK96:AL96,("=K"))</f>
        <v>0</v>
      </c>
      <c r="AR128" s="99">
        <f>COUNTIF('6 Obecność na treningu'!AM96:AN96,("=T"))+COUNTIF('6 Obecność na treningu'!AM96:AN96,("=C"))+COUNTIF('6 Obecność na treningu'!AM96:AN96,("=K"))</f>
        <v>0</v>
      </c>
      <c r="AT128" s="99">
        <f>COUNTIF('6 Obecność na treningu'!AO96:AP96,("=T"))+COUNTIF('6 Obecność na treningu'!AO96:AP96,("=C"))+COUNTIF('6 Obecność na treningu'!AO96:AP96,("=K"))</f>
        <v>0</v>
      </c>
      <c r="AV128" s="99">
        <f>COUNTIF('6 Obecność na treningu'!AQ96:AR96,("=T"))+COUNTIF('6 Obecność na treningu'!AQ96:AR96,("=C"))+COUNTIF('6 Obecność na treningu'!AQ96:AR96,("=K"))</f>
        <v>0</v>
      </c>
      <c r="AX128" s="99">
        <f>COUNTIF('6 Obecność na treningu'!AS96:AT96,("=T"))+COUNTIF('6 Obecność na treningu'!AS96:AT96,("=C"))+COUNTIF('6 Obecność na treningu'!AS96:AT96,("=K"))</f>
        <v>0</v>
      </c>
      <c r="AZ128" s="99">
        <f>COUNTIF('6 Obecność na treningu'!AU96:AV96,("=T"))+COUNTIF('6 Obecność na treningu'!AU96:AV96,("=C"))+COUNTIF('6 Obecność na treningu'!AU96:AV96,("=K"))</f>
        <v>0</v>
      </c>
      <c r="BB128" s="99">
        <f>COUNTIF('6 Obecność na treningu'!AW96:AX96,("=T"))+COUNTIF('6 Obecność na treningu'!AW96:AX96,("=C"))+COUNTIF('6 Obecność na treningu'!AW96:AX96,("=K"))</f>
        <v>0</v>
      </c>
      <c r="BD128" s="322">
        <f>COUNTIF('6 Obecność na treningu'!AY96:AZ96,("=T"))+COUNTIF('6 Obecność na treningu'!AY96:AZ96,("=C"))+COUNTIF('6 Obecność na treningu'!AY96:AZ96,("=K"))</f>
        <v>0</v>
      </c>
      <c r="BF128" s="99">
        <f>IF(L128&lt;&gt;0,1,0)</f>
        <v>0</v>
      </c>
      <c r="BH128" s="99">
        <f>IF(N128&lt;&gt;0,1,0)</f>
        <v>0</v>
      </c>
      <c r="BJ128" s="99">
        <f>IF(P128&lt;&gt;0,1,0)</f>
        <v>0</v>
      </c>
      <c r="BL128" s="99">
        <f>IF(R128&lt;&gt;0,1,0)</f>
        <v>0</v>
      </c>
      <c r="BN128" s="99">
        <f>IF(T128&lt;&gt;0,1,0)</f>
        <v>0</v>
      </c>
      <c r="BP128" s="99">
        <f>IF(V128&lt;&gt;0,1,0)</f>
        <v>0</v>
      </c>
      <c r="BR128" s="99">
        <f>IF(X128&lt;&gt;0,1,0)</f>
        <v>0</v>
      </c>
      <c r="BT128" s="99">
        <f>IF(Z128&lt;&gt;0,1,0)</f>
        <v>0</v>
      </c>
      <c r="BV128" s="99">
        <f>IF(AB128&lt;&gt;0,1,0)</f>
        <v>0</v>
      </c>
      <c r="BX128" s="99">
        <f>IF(AD128&lt;&gt;0,1,0)</f>
        <v>0</v>
      </c>
      <c r="BZ128" s="99">
        <f>IF(AF128&lt;&gt;0,1,0)</f>
        <v>0</v>
      </c>
      <c r="CB128" s="99">
        <f>IF(AH128&lt;&gt;0,1,0)</f>
        <v>0</v>
      </c>
      <c r="CD128" s="99">
        <f>IF(AJ128&lt;&gt;0,1,0)</f>
        <v>0</v>
      </c>
      <c r="CF128" s="99">
        <f>IF(AL128&lt;&gt;0,1,0)</f>
        <v>0</v>
      </c>
      <c r="CH128" s="99">
        <f>IF(AN128&lt;&gt;0,1,0)</f>
        <v>0</v>
      </c>
      <c r="CJ128" s="99">
        <f>IF(AP128&lt;&gt;0,1,0)</f>
        <v>0</v>
      </c>
      <c r="CL128" s="99">
        <f>IF(AR128&lt;&gt;0,1,0)</f>
        <v>0</v>
      </c>
      <c r="CN128" s="99">
        <f>IF(AT128&lt;&gt;0,1,0)</f>
        <v>0</v>
      </c>
      <c r="CP128" s="99">
        <f>IF(AV128&lt;&gt;0,1,0)</f>
        <v>0</v>
      </c>
      <c r="CR128" s="99">
        <f>IF(AX128&lt;&gt;0,1,0)</f>
        <v>0</v>
      </c>
      <c r="CT128" s="99">
        <f>IF(AZ128&lt;&gt;0,1,0)</f>
        <v>0</v>
      </c>
      <c r="CV128" s="99">
        <f>IF(BB128&lt;&gt;0,1,0)</f>
        <v>0</v>
      </c>
      <c r="CX128" s="99">
        <f>IF(BD128&lt;&gt;0,1,0)</f>
        <v>0</v>
      </c>
    </row>
    <row r="129" spans="2:102" ht="24.75" customHeight="1">
      <c r="B129" s="329" t="s">
        <v>344</v>
      </c>
      <c r="C129" s="330"/>
      <c r="D129" s="332">
        <f>IF('6 Obecność na treningu'!B97="","",'6 Obecność na treningu'!B97)</f>
      </c>
      <c r="E129" s="332">
        <f>IF('6 Obecność na treningu'!C97="","",'6 Obecność na treningu'!C97)</f>
      </c>
      <c r="F129" s="333">
        <f>IF('6 Obecność na treningu'!D97="","",'6 Obecność na treningu'!D97)</f>
      </c>
      <c r="G129" s="334">
        <f>IF(SUM(BF129:CX129)=0,"",SUM(BF129:CX129))</f>
      </c>
      <c r="H129" s="293" t="s">
        <v>257</v>
      </c>
      <c r="I129" s="293"/>
      <c r="L129" s="99">
        <f>COUNTIF('6 Obecność na treningu'!G97:H97,("=T"))+COUNTIF('6 Obecność na treningu'!G97:H97,("=C"))+COUNTIF('6 Obecność na treningu'!G97:H97,("=K"))</f>
        <v>0</v>
      </c>
      <c r="N129" s="99">
        <f>COUNTIF('6 Obecność na treningu'!I97:J97,("=T"))+COUNTIF('6 Obecność na treningu'!I97:J97,("=C"))+COUNTIF('6 Obecność na treningu'!I97:J97,("=K"))</f>
        <v>0</v>
      </c>
      <c r="P129" s="99">
        <f>COUNTIF('6 Obecność na treningu'!K97:L97,("=T"))+COUNTIF('6 Obecność na treningu'!K97:L97,("=C"))+COUNTIF('6 Obecność na treningu'!K97:L97,("=K"))</f>
        <v>0</v>
      </c>
      <c r="R129" s="99">
        <f>COUNTIF('6 Obecność na treningu'!M97:N97,("=T"))+COUNTIF('6 Obecność na treningu'!M97:N97,("=C"))+COUNTIF('6 Obecność na treningu'!M97:N97,("=K"))</f>
        <v>0</v>
      </c>
      <c r="T129" s="99">
        <f>COUNTIF('6 Obecność na treningu'!O97:P97,("=T"))+COUNTIF('6 Obecność na treningu'!O97:P97,("=C"))+COUNTIF('6 Obecność na treningu'!O97:P97,("=K"))</f>
        <v>0</v>
      </c>
      <c r="V129" s="99">
        <f>COUNTIF('6 Obecność na treningu'!Q97:R97,("=T"))+COUNTIF('6 Obecność na treningu'!Q97:R97,("=C"))+COUNTIF('6 Obecność na treningu'!Q97:R97,("=K"))</f>
        <v>0</v>
      </c>
      <c r="X129" s="99">
        <f>COUNTIF('6 Obecność na treningu'!S97:T97,("=T"))+COUNTIF('6 Obecność na treningu'!S97:T97,("=C"))+COUNTIF('6 Obecność na treningu'!S97:T97,("=K"))</f>
        <v>0</v>
      </c>
      <c r="Z129" s="99">
        <f>COUNTIF('6 Obecność na treningu'!U97:V97,("=T"))+COUNTIF('6 Obecność na treningu'!U97:V97,("=C"))+COUNTIF('6 Obecność na treningu'!U97:V97,("=K"))</f>
        <v>0</v>
      </c>
      <c r="AB129" s="99">
        <f>COUNTIF('6 Obecność na treningu'!W97:X97,("=T"))+COUNTIF('6 Obecność na treningu'!W97:X97,("=C"))+COUNTIF('6 Obecność na treningu'!W97:X97,("=K"))</f>
        <v>0</v>
      </c>
      <c r="AD129" s="99">
        <f>COUNTIF('6 Obecność na treningu'!Y97:Z97,("=T"))+COUNTIF('6 Obecność na treningu'!Y97:Z97,("=C"))+COUNTIF('6 Obecność na treningu'!Y97:Z97,("=K"))</f>
        <v>0</v>
      </c>
      <c r="AF129" s="99">
        <f>COUNTIF('6 Obecność na treningu'!AA97:AB97,("=T"))+COUNTIF('6 Obecność na treningu'!AA97:AB97,("=C"))+COUNTIF('6 Obecność na treningu'!AA97:AB97,("=K"))</f>
        <v>0</v>
      </c>
      <c r="AH129" s="99">
        <f>COUNTIF('6 Obecność na treningu'!AC97:AD97,("=T"))+COUNTIF('6 Obecność na treningu'!AC97:AD97,("=C"))+COUNTIF('6 Obecność na treningu'!AC97:AD97,("=K"))</f>
        <v>0</v>
      </c>
      <c r="AJ129" s="99">
        <f>COUNTIF('6 Obecność na treningu'!AE97:AF97,("=T"))+COUNTIF('6 Obecność na treningu'!AE97:AF97,("=C"))+COUNTIF('6 Obecność na treningu'!AE97:AF97,("=K"))</f>
        <v>0</v>
      </c>
      <c r="AL129" s="99">
        <f>COUNTIF('6 Obecność na treningu'!AG97:AH97,("=T"))+COUNTIF('6 Obecność na treningu'!AG97:AH97,("=C"))+COUNTIF('6 Obecność na treningu'!AG97:AH97,("=K"))</f>
        <v>0</v>
      </c>
      <c r="AN129" s="99">
        <f>COUNTIF('6 Obecność na treningu'!AI97:AJ97,("=T"))+COUNTIF('6 Obecność na treningu'!AI97:AJ97,("=C"))+COUNTIF('6 Obecność na treningu'!AI97:AJ97,("=K"))</f>
        <v>0</v>
      </c>
      <c r="AP129" s="99">
        <f>COUNTIF('6 Obecność na treningu'!AK97:AL97,("=T"))+COUNTIF('6 Obecność na treningu'!AK97:AL97,("=C"))+COUNTIF('6 Obecność na treningu'!AK97:AL97,("=K"))</f>
        <v>0</v>
      </c>
      <c r="AR129" s="99">
        <f>COUNTIF('6 Obecność na treningu'!AM97:AN97,("=T"))+COUNTIF('6 Obecność na treningu'!AM97:AN97,("=C"))+COUNTIF('6 Obecność na treningu'!AM97:AN97,("=K"))</f>
        <v>0</v>
      </c>
      <c r="AT129" s="99">
        <f>COUNTIF('6 Obecność na treningu'!AO97:AP97,("=T"))+COUNTIF('6 Obecność na treningu'!AO97:AP97,("=C"))+COUNTIF('6 Obecność na treningu'!AO97:AP97,("=K"))</f>
        <v>0</v>
      </c>
      <c r="AV129" s="99">
        <f>COUNTIF('6 Obecność na treningu'!AQ97:AR97,("=T"))+COUNTIF('6 Obecność na treningu'!AQ97:AR97,("=C"))+COUNTIF('6 Obecność na treningu'!AQ97:AR97,("=K"))</f>
        <v>0</v>
      </c>
      <c r="AX129" s="99">
        <f>COUNTIF('6 Obecność na treningu'!AS97:AT97,("=T"))+COUNTIF('6 Obecność na treningu'!AS97:AT97,("=C"))+COUNTIF('6 Obecność na treningu'!AS97:AT97,("=K"))</f>
        <v>0</v>
      </c>
      <c r="AZ129" s="99">
        <f>COUNTIF('6 Obecność na treningu'!AU97:AV97,("=T"))+COUNTIF('6 Obecność na treningu'!AU97:AV97,("=C"))+COUNTIF('6 Obecność na treningu'!AU97:AV97,("=K"))</f>
        <v>0</v>
      </c>
      <c r="BB129" s="99">
        <f>COUNTIF('6 Obecność na treningu'!AW97:AX97,("=T"))+COUNTIF('6 Obecność na treningu'!AW97:AX97,("=C"))+COUNTIF('6 Obecność na treningu'!AW97:AX97,("=K"))</f>
        <v>0</v>
      </c>
      <c r="BD129" s="322">
        <f>COUNTIF('6 Obecność na treningu'!AY97:AZ97,("=T"))+COUNTIF('6 Obecność na treningu'!AY97:AZ97,("=C"))+COUNTIF('6 Obecność na treningu'!AY97:AZ97,("=K"))</f>
        <v>0</v>
      </c>
      <c r="BF129" s="99">
        <f>IF(L129&lt;&gt;0,1,0)</f>
        <v>0</v>
      </c>
      <c r="BH129" s="99">
        <f>IF(N129&lt;&gt;0,1,0)</f>
        <v>0</v>
      </c>
      <c r="BJ129" s="99">
        <f>IF(P129&lt;&gt;0,1,0)</f>
        <v>0</v>
      </c>
      <c r="BL129" s="99">
        <f>IF(R129&lt;&gt;0,1,0)</f>
        <v>0</v>
      </c>
      <c r="BN129" s="99">
        <f>IF(T129&lt;&gt;0,1,0)</f>
        <v>0</v>
      </c>
      <c r="BP129" s="99">
        <f>IF(V129&lt;&gt;0,1,0)</f>
        <v>0</v>
      </c>
      <c r="BR129" s="99">
        <f>IF(X129&lt;&gt;0,1,0)</f>
        <v>0</v>
      </c>
      <c r="BT129" s="99">
        <f>IF(Z129&lt;&gt;0,1,0)</f>
        <v>0</v>
      </c>
      <c r="BV129" s="99">
        <f>IF(AB129&lt;&gt;0,1,0)</f>
        <v>0</v>
      </c>
      <c r="BX129" s="99">
        <f>IF(AD129&lt;&gt;0,1,0)</f>
        <v>0</v>
      </c>
      <c r="BZ129" s="99">
        <f>IF(AF129&lt;&gt;0,1,0)</f>
        <v>0</v>
      </c>
      <c r="CB129" s="99">
        <f>IF(AH129&lt;&gt;0,1,0)</f>
        <v>0</v>
      </c>
      <c r="CD129" s="99">
        <f>IF(AJ129&lt;&gt;0,1,0)</f>
        <v>0</v>
      </c>
      <c r="CF129" s="99">
        <f>IF(AL129&lt;&gt;0,1,0)</f>
        <v>0</v>
      </c>
      <c r="CH129" s="99">
        <f>IF(AN129&lt;&gt;0,1,0)</f>
        <v>0</v>
      </c>
      <c r="CJ129" s="99">
        <f>IF(AP129&lt;&gt;0,1,0)</f>
        <v>0</v>
      </c>
      <c r="CL129" s="99">
        <f>IF(AR129&lt;&gt;0,1,0)</f>
        <v>0</v>
      </c>
      <c r="CN129" s="99">
        <f>IF(AT129&lt;&gt;0,1,0)</f>
        <v>0</v>
      </c>
      <c r="CP129" s="99">
        <f>IF(AV129&lt;&gt;0,1,0)</f>
        <v>0</v>
      </c>
      <c r="CR129" s="99">
        <f>IF(AX129&lt;&gt;0,1,0)</f>
        <v>0</v>
      </c>
      <c r="CT129" s="99">
        <f>IF(AZ129&lt;&gt;0,1,0)</f>
        <v>0</v>
      </c>
      <c r="CV129" s="99">
        <f>IF(BB129&lt;&gt;0,1,0)</f>
        <v>0</v>
      </c>
      <c r="CX129" s="99">
        <f>IF(BD129&lt;&gt;0,1,0)</f>
        <v>0</v>
      </c>
    </row>
    <row r="130" spans="2:102" ht="24.75" customHeight="1">
      <c r="B130" s="329" t="s">
        <v>345</v>
      </c>
      <c r="C130" s="330"/>
      <c r="D130" s="332">
        <f>IF('6 Obecność na treningu'!B98="","",'6 Obecność na treningu'!B98)</f>
      </c>
      <c r="E130" s="332">
        <f>IF('6 Obecność na treningu'!C98="","",'6 Obecność na treningu'!C98)</f>
      </c>
      <c r="F130" s="333">
        <f>IF('6 Obecność na treningu'!D98="","",'6 Obecność na treningu'!D98)</f>
      </c>
      <c r="G130" s="334">
        <f>IF(SUM(BF130:CX130)=0,"",SUM(BF130:CX130))</f>
      </c>
      <c r="H130" s="293" t="s">
        <v>257</v>
      </c>
      <c r="I130" s="293"/>
      <c r="L130" s="99">
        <f>COUNTIF('6 Obecność na treningu'!G98:H98,("=T"))+COUNTIF('6 Obecność na treningu'!G98:H98,("=C"))+COUNTIF('6 Obecność na treningu'!G98:H98,("=K"))</f>
        <v>0</v>
      </c>
      <c r="N130" s="99">
        <f>COUNTIF('6 Obecność na treningu'!I98:J98,("=T"))+COUNTIF('6 Obecność na treningu'!I98:J98,("=C"))+COUNTIF('6 Obecność na treningu'!I98:J98,("=K"))</f>
        <v>0</v>
      </c>
      <c r="P130" s="99">
        <f>COUNTIF('6 Obecność na treningu'!K98:L98,("=T"))+COUNTIF('6 Obecność na treningu'!K98:L98,("=C"))+COUNTIF('6 Obecność na treningu'!K98:L98,("=K"))</f>
        <v>0</v>
      </c>
      <c r="R130" s="99">
        <f>COUNTIF('6 Obecność na treningu'!M98:N98,("=T"))+COUNTIF('6 Obecność na treningu'!M98:N98,("=C"))+COUNTIF('6 Obecność na treningu'!M98:N98,("=K"))</f>
        <v>0</v>
      </c>
      <c r="T130" s="99">
        <f>COUNTIF('6 Obecność na treningu'!O98:P98,("=T"))+COUNTIF('6 Obecność na treningu'!O98:P98,("=C"))+COUNTIF('6 Obecność na treningu'!O98:P98,("=K"))</f>
        <v>0</v>
      </c>
      <c r="V130" s="99">
        <f>COUNTIF('6 Obecność na treningu'!Q98:R98,("=T"))+COUNTIF('6 Obecność na treningu'!Q98:R98,("=C"))+COUNTIF('6 Obecność na treningu'!Q98:R98,("=K"))</f>
        <v>0</v>
      </c>
      <c r="X130" s="99">
        <f>COUNTIF('6 Obecność na treningu'!S98:T98,("=T"))+COUNTIF('6 Obecność na treningu'!S98:T98,("=C"))+COUNTIF('6 Obecność na treningu'!S98:T98,("=K"))</f>
        <v>0</v>
      </c>
      <c r="Z130" s="99">
        <f>COUNTIF('6 Obecność na treningu'!U98:V98,("=T"))+COUNTIF('6 Obecność na treningu'!U98:V98,("=C"))+COUNTIF('6 Obecność na treningu'!U98:V98,("=K"))</f>
        <v>0</v>
      </c>
      <c r="AB130" s="99">
        <f>COUNTIF('6 Obecność na treningu'!W98:X98,("=T"))+COUNTIF('6 Obecność na treningu'!W98:X98,("=C"))+COUNTIF('6 Obecność na treningu'!W98:X98,("=K"))</f>
        <v>0</v>
      </c>
      <c r="AD130" s="99">
        <f>COUNTIF('6 Obecność na treningu'!Y98:Z98,("=T"))+COUNTIF('6 Obecność na treningu'!Y98:Z98,("=C"))+COUNTIF('6 Obecność na treningu'!Y98:Z98,("=K"))</f>
        <v>0</v>
      </c>
      <c r="AF130" s="99">
        <f>COUNTIF('6 Obecność na treningu'!AA98:AB98,("=T"))+COUNTIF('6 Obecność na treningu'!AA98:AB98,("=C"))+COUNTIF('6 Obecność na treningu'!AA98:AB98,("=K"))</f>
        <v>0</v>
      </c>
      <c r="AH130" s="99">
        <f>COUNTIF('6 Obecność na treningu'!AC98:AD98,("=T"))+COUNTIF('6 Obecność na treningu'!AC98:AD98,("=C"))+COUNTIF('6 Obecność na treningu'!AC98:AD98,("=K"))</f>
        <v>0</v>
      </c>
      <c r="AJ130" s="99">
        <f>COUNTIF('6 Obecność na treningu'!AE98:AF98,("=T"))+COUNTIF('6 Obecność na treningu'!AE98:AF98,("=C"))+COUNTIF('6 Obecność na treningu'!AE98:AF98,("=K"))</f>
        <v>0</v>
      </c>
      <c r="AL130" s="99">
        <f>COUNTIF('6 Obecność na treningu'!AG98:AH98,("=T"))+COUNTIF('6 Obecność na treningu'!AG98:AH98,("=C"))+COUNTIF('6 Obecność na treningu'!AG98:AH98,("=K"))</f>
        <v>0</v>
      </c>
      <c r="AN130" s="99">
        <f>COUNTIF('6 Obecność na treningu'!AI98:AJ98,("=T"))+COUNTIF('6 Obecność na treningu'!AI98:AJ98,("=C"))+COUNTIF('6 Obecność na treningu'!AI98:AJ98,("=K"))</f>
        <v>0</v>
      </c>
      <c r="AP130" s="99">
        <f>COUNTIF('6 Obecność na treningu'!AK98:AL98,("=T"))+COUNTIF('6 Obecność na treningu'!AK98:AL98,("=C"))+COUNTIF('6 Obecność na treningu'!AK98:AL98,("=K"))</f>
        <v>0</v>
      </c>
      <c r="AR130" s="99">
        <f>COUNTIF('6 Obecność na treningu'!AM98:AN98,("=T"))+COUNTIF('6 Obecność na treningu'!AM98:AN98,("=C"))+COUNTIF('6 Obecność na treningu'!AM98:AN98,("=K"))</f>
        <v>0</v>
      </c>
      <c r="AT130" s="99">
        <f>COUNTIF('6 Obecność na treningu'!AO98:AP98,("=T"))+COUNTIF('6 Obecność na treningu'!AO98:AP98,("=C"))+COUNTIF('6 Obecność na treningu'!AO98:AP98,("=K"))</f>
        <v>0</v>
      </c>
      <c r="AV130" s="99">
        <f>COUNTIF('6 Obecność na treningu'!AQ98:AR98,("=T"))+COUNTIF('6 Obecność na treningu'!AQ98:AR98,("=C"))+COUNTIF('6 Obecność na treningu'!AQ98:AR98,("=K"))</f>
        <v>0</v>
      </c>
      <c r="AX130" s="99">
        <f>COUNTIF('6 Obecność na treningu'!AS98:AT98,("=T"))+COUNTIF('6 Obecność na treningu'!AS98:AT98,("=C"))+COUNTIF('6 Obecność na treningu'!AS98:AT98,("=K"))</f>
        <v>0</v>
      </c>
      <c r="AZ130" s="99">
        <f>COUNTIF('6 Obecność na treningu'!AU98:AV98,("=T"))+COUNTIF('6 Obecność na treningu'!AU98:AV98,("=C"))+COUNTIF('6 Obecność na treningu'!AU98:AV98,("=K"))</f>
        <v>0</v>
      </c>
      <c r="BB130" s="99">
        <f>COUNTIF('6 Obecność na treningu'!AW98:AX98,("=T"))+COUNTIF('6 Obecność na treningu'!AW98:AX98,("=C"))+COUNTIF('6 Obecność na treningu'!AW98:AX98,("=K"))</f>
        <v>0</v>
      </c>
      <c r="BD130" s="322">
        <f>COUNTIF('6 Obecność na treningu'!AY98:AZ98,("=T"))+COUNTIF('6 Obecność na treningu'!AY98:AZ98,("=C"))+COUNTIF('6 Obecność na treningu'!AY98:AZ98,("=K"))</f>
        <v>0</v>
      </c>
      <c r="BF130" s="99">
        <f>IF(L130&lt;&gt;0,1,0)</f>
        <v>0</v>
      </c>
      <c r="BH130" s="99">
        <f>IF(N130&lt;&gt;0,1,0)</f>
        <v>0</v>
      </c>
      <c r="BJ130" s="99">
        <f>IF(P130&lt;&gt;0,1,0)</f>
        <v>0</v>
      </c>
      <c r="BL130" s="99">
        <f>IF(R130&lt;&gt;0,1,0)</f>
        <v>0</v>
      </c>
      <c r="BN130" s="99">
        <f>IF(T130&lt;&gt;0,1,0)</f>
        <v>0</v>
      </c>
      <c r="BP130" s="99">
        <f>IF(V130&lt;&gt;0,1,0)</f>
        <v>0</v>
      </c>
      <c r="BR130" s="99">
        <f>IF(X130&lt;&gt;0,1,0)</f>
        <v>0</v>
      </c>
      <c r="BT130" s="99">
        <f>IF(Z130&lt;&gt;0,1,0)</f>
        <v>0</v>
      </c>
      <c r="BV130" s="99">
        <f>IF(AB130&lt;&gt;0,1,0)</f>
        <v>0</v>
      </c>
      <c r="BX130" s="99">
        <f>IF(AD130&lt;&gt;0,1,0)</f>
        <v>0</v>
      </c>
      <c r="BZ130" s="99">
        <f>IF(AF130&lt;&gt;0,1,0)</f>
        <v>0</v>
      </c>
      <c r="CB130" s="99">
        <f>IF(AH130&lt;&gt;0,1,0)</f>
        <v>0</v>
      </c>
      <c r="CD130" s="99">
        <f>IF(AJ130&lt;&gt;0,1,0)</f>
        <v>0</v>
      </c>
      <c r="CF130" s="99">
        <f>IF(AL130&lt;&gt;0,1,0)</f>
        <v>0</v>
      </c>
      <c r="CH130" s="99">
        <f>IF(AN130&lt;&gt;0,1,0)</f>
        <v>0</v>
      </c>
      <c r="CJ130" s="99">
        <f>IF(AP130&lt;&gt;0,1,0)</f>
        <v>0</v>
      </c>
      <c r="CL130" s="99">
        <f>IF(AR130&lt;&gt;0,1,0)</f>
        <v>0</v>
      </c>
      <c r="CN130" s="99">
        <f>IF(AT130&lt;&gt;0,1,0)</f>
        <v>0</v>
      </c>
      <c r="CP130" s="99">
        <f>IF(AV130&lt;&gt;0,1,0)</f>
        <v>0</v>
      </c>
      <c r="CR130" s="99">
        <f>IF(AX130&lt;&gt;0,1,0)</f>
        <v>0</v>
      </c>
      <c r="CT130" s="99">
        <f>IF(AZ130&lt;&gt;0,1,0)</f>
        <v>0</v>
      </c>
      <c r="CV130" s="99">
        <f>IF(BB130&lt;&gt;0,1,0)</f>
        <v>0</v>
      </c>
      <c r="CX130" s="99">
        <f>IF(BD130&lt;&gt;0,1,0)</f>
        <v>0</v>
      </c>
    </row>
    <row r="131" spans="2:102" ht="24.75" customHeight="1">
      <c r="B131" s="329" t="s">
        <v>346</v>
      </c>
      <c r="C131" s="330"/>
      <c r="D131" s="332">
        <f>IF('6 Obecność na treningu'!B99="","",'6 Obecność na treningu'!B99)</f>
      </c>
      <c r="E131" s="332">
        <f>IF('6 Obecność na treningu'!C99="","",'6 Obecność na treningu'!C99)</f>
      </c>
      <c r="F131" s="333">
        <f>IF('6 Obecność na treningu'!D99="","",'6 Obecność na treningu'!D99)</f>
      </c>
      <c r="G131" s="334">
        <f>IF(SUM(BF131:CX131)=0,"",SUM(BF131:CX131))</f>
      </c>
      <c r="H131" s="293" t="s">
        <v>257</v>
      </c>
      <c r="I131" s="293"/>
      <c r="L131" s="99">
        <f>COUNTIF('6 Obecność na treningu'!G99:H99,("=T"))+COUNTIF('6 Obecność na treningu'!G99:H99,("=C"))+COUNTIF('6 Obecność na treningu'!G99:H99,("=K"))</f>
        <v>0</v>
      </c>
      <c r="N131" s="99">
        <f>COUNTIF('6 Obecność na treningu'!I99:J99,("=T"))+COUNTIF('6 Obecność na treningu'!I99:J99,("=C"))+COUNTIF('6 Obecność na treningu'!I99:J99,("=K"))</f>
        <v>0</v>
      </c>
      <c r="P131" s="99">
        <f>COUNTIF('6 Obecność na treningu'!K99:L99,("=T"))+COUNTIF('6 Obecność na treningu'!K99:L99,("=C"))+COUNTIF('6 Obecność na treningu'!K99:L99,("=K"))</f>
        <v>0</v>
      </c>
      <c r="R131" s="99">
        <f>COUNTIF('6 Obecność na treningu'!M99:N99,("=T"))+COUNTIF('6 Obecność na treningu'!M99:N99,("=C"))+COUNTIF('6 Obecność na treningu'!M99:N99,("=K"))</f>
        <v>0</v>
      </c>
      <c r="T131" s="99">
        <f>COUNTIF('6 Obecność na treningu'!O99:P99,("=T"))+COUNTIF('6 Obecność na treningu'!O99:P99,("=C"))+COUNTIF('6 Obecność na treningu'!O99:P99,("=K"))</f>
        <v>0</v>
      </c>
      <c r="V131" s="99">
        <f>COUNTIF('6 Obecność na treningu'!Q99:R99,("=T"))+COUNTIF('6 Obecność na treningu'!Q99:R99,("=C"))+COUNTIF('6 Obecność na treningu'!Q99:R99,("=K"))</f>
        <v>0</v>
      </c>
      <c r="X131" s="99">
        <f>COUNTIF('6 Obecność na treningu'!S99:T99,("=T"))+COUNTIF('6 Obecność na treningu'!S99:T99,("=C"))+COUNTIF('6 Obecność na treningu'!S99:T99,("=K"))</f>
        <v>0</v>
      </c>
      <c r="Z131" s="99">
        <f>COUNTIF('6 Obecność na treningu'!U99:V99,("=T"))+COUNTIF('6 Obecność na treningu'!U99:V99,("=C"))+COUNTIF('6 Obecność na treningu'!U99:V99,("=K"))</f>
        <v>0</v>
      </c>
      <c r="AB131" s="99">
        <f>COUNTIF('6 Obecność na treningu'!W99:X99,("=T"))+COUNTIF('6 Obecność na treningu'!W99:X99,("=C"))+COUNTIF('6 Obecność na treningu'!W99:X99,("=K"))</f>
        <v>0</v>
      </c>
      <c r="AD131" s="99">
        <f>COUNTIF('6 Obecność na treningu'!Y99:Z99,("=T"))+COUNTIF('6 Obecność na treningu'!Y99:Z99,("=C"))+COUNTIF('6 Obecność na treningu'!Y99:Z99,("=K"))</f>
        <v>0</v>
      </c>
      <c r="AF131" s="99">
        <f>COUNTIF('6 Obecność na treningu'!AA99:AB99,("=T"))+COUNTIF('6 Obecność na treningu'!AA99:AB99,("=C"))+COUNTIF('6 Obecność na treningu'!AA99:AB99,("=K"))</f>
        <v>0</v>
      </c>
      <c r="AH131" s="99">
        <f>COUNTIF('6 Obecność na treningu'!AC99:AD99,("=T"))+COUNTIF('6 Obecność na treningu'!AC99:AD99,("=C"))+COUNTIF('6 Obecność na treningu'!AC99:AD99,("=K"))</f>
        <v>0</v>
      </c>
      <c r="AJ131" s="99">
        <f>COUNTIF('6 Obecność na treningu'!AE99:AF99,("=T"))+COUNTIF('6 Obecność na treningu'!AE99:AF99,("=C"))+COUNTIF('6 Obecność na treningu'!AE99:AF99,("=K"))</f>
        <v>0</v>
      </c>
      <c r="AL131" s="99">
        <f>COUNTIF('6 Obecność na treningu'!AG99:AH99,("=T"))+COUNTIF('6 Obecność na treningu'!AG99:AH99,("=C"))+COUNTIF('6 Obecność na treningu'!AG99:AH99,("=K"))</f>
        <v>0</v>
      </c>
      <c r="AN131" s="99">
        <f>COUNTIF('6 Obecność na treningu'!AI99:AJ99,("=T"))+COUNTIF('6 Obecność na treningu'!AI99:AJ99,("=C"))+COUNTIF('6 Obecność na treningu'!AI99:AJ99,("=K"))</f>
        <v>0</v>
      </c>
      <c r="AP131" s="99">
        <f>COUNTIF('6 Obecność na treningu'!AK99:AL99,("=T"))+COUNTIF('6 Obecność na treningu'!AK99:AL99,("=C"))+COUNTIF('6 Obecność na treningu'!AK99:AL99,("=K"))</f>
        <v>0</v>
      </c>
      <c r="AR131" s="99">
        <f>COUNTIF('6 Obecność na treningu'!AM99:AN99,("=T"))+COUNTIF('6 Obecność na treningu'!AM99:AN99,("=C"))+COUNTIF('6 Obecność na treningu'!AM99:AN99,("=K"))</f>
        <v>0</v>
      </c>
      <c r="AT131" s="99">
        <f>COUNTIF('6 Obecność na treningu'!AO99:AP99,("=T"))+COUNTIF('6 Obecność na treningu'!AO99:AP99,("=C"))+COUNTIF('6 Obecność na treningu'!AO99:AP99,("=K"))</f>
        <v>0</v>
      </c>
      <c r="AV131" s="99">
        <f>COUNTIF('6 Obecność na treningu'!AQ99:AR99,("=T"))+COUNTIF('6 Obecność na treningu'!AQ99:AR99,("=C"))+COUNTIF('6 Obecność na treningu'!AQ99:AR99,("=K"))</f>
        <v>0</v>
      </c>
      <c r="AX131" s="99">
        <f>COUNTIF('6 Obecność na treningu'!AS99:AT99,("=T"))+COUNTIF('6 Obecność na treningu'!AS99:AT99,("=C"))+COUNTIF('6 Obecność na treningu'!AS99:AT99,("=K"))</f>
        <v>0</v>
      </c>
      <c r="AZ131" s="99">
        <f>COUNTIF('6 Obecność na treningu'!AU99:AV99,("=T"))+COUNTIF('6 Obecność na treningu'!AU99:AV99,("=C"))+COUNTIF('6 Obecność na treningu'!AU99:AV99,("=K"))</f>
        <v>0</v>
      </c>
      <c r="BB131" s="99">
        <f>COUNTIF('6 Obecność na treningu'!AW99:AX99,("=T"))+COUNTIF('6 Obecność na treningu'!AW99:AX99,("=C"))+COUNTIF('6 Obecność na treningu'!AW99:AX99,("=K"))</f>
        <v>0</v>
      </c>
      <c r="BD131" s="322">
        <f>COUNTIF('6 Obecność na treningu'!AY99:AZ99,("=T"))+COUNTIF('6 Obecność na treningu'!AY99:AZ99,("=C"))+COUNTIF('6 Obecność na treningu'!AY99:AZ99,("=K"))</f>
        <v>0</v>
      </c>
      <c r="BF131" s="99">
        <f>IF(L131&lt;&gt;0,1,0)</f>
        <v>0</v>
      </c>
      <c r="BH131" s="99">
        <f>IF(N131&lt;&gt;0,1,0)</f>
        <v>0</v>
      </c>
      <c r="BJ131" s="99">
        <f>IF(P131&lt;&gt;0,1,0)</f>
        <v>0</v>
      </c>
      <c r="BL131" s="99">
        <f>IF(R131&lt;&gt;0,1,0)</f>
        <v>0</v>
      </c>
      <c r="BN131" s="99">
        <f>IF(T131&lt;&gt;0,1,0)</f>
        <v>0</v>
      </c>
      <c r="BP131" s="99">
        <f>IF(V131&lt;&gt;0,1,0)</f>
        <v>0</v>
      </c>
      <c r="BR131" s="99">
        <f>IF(X131&lt;&gt;0,1,0)</f>
        <v>0</v>
      </c>
      <c r="BT131" s="99">
        <f>IF(Z131&lt;&gt;0,1,0)</f>
        <v>0</v>
      </c>
      <c r="BV131" s="99">
        <f>IF(AB131&lt;&gt;0,1,0)</f>
        <v>0</v>
      </c>
      <c r="BX131" s="99">
        <f>IF(AD131&lt;&gt;0,1,0)</f>
        <v>0</v>
      </c>
      <c r="BZ131" s="99">
        <f>IF(AF131&lt;&gt;0,1,0)</f>
        <v>0</v>
      </c>
      <c r="CB131" s="99">
        <f>IF(AH131&lt;&gt;0,1,0)</f>
        <v>0</v>
      </c>
      <c r="CD131" s="99">
        <f>IF(AJ131&lt;&gt;0,1,0)</f>
        <v>0</v>
      </c>
      <c r="CF131" s="99">
        <f>IF(AL131&lt;&gt;0,1,0)</f>
        <v>0</v>
      </c>
      <c r="CH131" s="99">
        <f>IF(AN131&lt;&gt;0,1,0)</f>
        <v>0</v>
      </c>
      <c r="CJ131" s="99">
        <f>IF(AP131&lt;&gt;0,1,0)</f>
        <v>0</v>
      </c>
      <c r="CL131" s="99">
        <f>IF(AR131&lt;&gt;0,1,0)</f>
        <v>0</v>
      </c>
      <c r="CN131" s="99">
        <f>IF(AT131&lt;&gt;0,1,0)</f>
        <v>0</v>
      </c>
      <c r="CP131" s="99">
        <f>IF(AV131&lt;&gt;0,1,0)</f>
        <v>0</v>
      </c>
      <c r="CR131" s="99">
        <f>IF(AX131&lt;&gt;0,1,0)</f>
        <v>0</v>
      </c>
      <c r="CT131" s="99">
        <f>IF(AZ131&lt;&gt;0,1,0)</f>
        <v>0</v>
      </c>
      <c r="CV131" s="99">
        <f>IF(BB131&lt;&gt;0,1,0)</f>
        <v>0</v>
      </c>
      <c r="CX131" s="99">
        <f>IF(BD131&lt;&gt;0,1,0)</f>
        <v>0</v>
      </c>
    </row>
    <row r="132" spans="2:9" s="341" customFormat="1" ht="24.75" customHeight="1">
      <c r="B132" s="335" t="s">
        <v>278</v>
      </c>
      <c r="C132" s="336"/>
      <c r="D132" s="336"/>
      <c r="E132" s="336"/>
      <c r="F132" s="337"/>
      <c r="G132" s="336"/>
      <c r="H132" s="338" t="s">
        <v>279</v>
      </c>
      <c r="I132" s="338"/>
    </row>
    <row r="133" spans="2:9" ht="12.75">
      <c r="B133" s="3"/>
      <c r="C133" s="3"/>
      <c r="D133" s="3"/>
      <c r="E133" s="339" t="s">
        <v>280</v>
      </c>
      <c r="F133" s="339"/>
      <c r="G133" s="3"/>
      <c r="H133" s="340" t="s">
        <v>281</v>
      </c>
      <c r="I133" s="340"/>
    </row>
    <row r="134" spans="2:9" ht="12.75">
      <c r="B134" s="132"/>
      <c r="C134" s="157"/>
      <c r="D134" s="158"/>
      <c r="E134" s="158"/>
      <c r="F134" s="158"/>
      <c r="G134" s="159" t="s">
        <v>107</v>
      </c>
      <c r="H134" s="160" t="s">
        <v>4</v>
      </c>
      <c r="I134" s="136" t="str">
        <f>'5 Uwagi organizacyjne'!$C$6&amp;" "&amp;'5 Uwagi organizacyjne'!$E$6</f>
        <v>K/ </v>
      </c>
    </row>
    <row r="135" spans="2:9" ht="12.75">
      <c r="B135" s="163" t="s">
        <v>282</v>
      </c>
      <c r="C135" s="163"/>
      <c r="D135" s="164"/>
      <c r="E135" s="164"/>
      <c r="F135" s="164"/>
      <c r="G135" s="162" t="s">
        <v>283</v>
      </c>
      <c r="H135" s="162"/>
      <c r="I135" s="162"/>
    </row>
    <row r="136" spans="2:102" ht="12.75">
      <c r="B136" s="3"/>
      <c r="C136" s="3"/>
      <c r="D136" s="3"/>
      <c r="E136" s="3"/>
      <c r="F136" s="3"/>
      <c r="G136" s="3"/>
      <c r="H136" s="3"/>
      <c r="I136" s="3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217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2:102" ht="12.75">
      <c r="B137" s="3"/>
      <c r="C137" s="3"/>
      <c r="D137" s="3"/>
      <c r="E137" s="3"/>
      <c r="F137" s="3"/>
      <c r="G137" s="3"/>
      <c r="H137" s="3"/>
      <c r="I137" s="3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217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2:102" ht="12.75">
      <c r="B138" s="3"/>
      <c r="C138" s="3"/>
      <c r="D138" s="3"/>
      <c r="E138" s="3"/>
      <c r="F138" s="3"/>
      <c r="G138" s="323" t="s">
        <v>249</v>
      </c>
      <c r="H138" s="323"/>
      <c r="I138" s="323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217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2:9" ht="18.75" customHeight="1">
      <c r="B139" s="324" t="s">
        <v>250</v>
      </c>
      <c r="C139" s="324"/>
      <c r="D139" s="324"/>
      <c r="E139" s="324"/>
      <c r="F139" s="324"/>
      <c r="G139" s="324"/>
      <c r="H139" s="324"/>
      <c r="I139" s="324"/>
    </row>
    <row r="140" spans="2:9" ht="14.25" customHeight="1">
      <c r="B140" s="325" t="s">
        <v>14</v>
      </c>
      <c r="C140" s="326" t="str">
        <f>'1 Preliminarz KWJ'!$C$8</f>
        <v>JUDO</v>
      </c>
      <c r="D140" s="326"/>
      <c r="E140" s="326"/>
      <c r="F140" s="326"/>
      <c r="G140" s="326"/>
      <c r="H140" s="326"/>
      <c r="I140" s="326"/>
    </row>
    <row r="141" spans="2:9" ht="14.25" customHeight="1">
      <c r="B141" s="325" t="s">
        <v>115</v>
      </c>
      <c r="C141" s="327" t="str">
        <f>'2 Spis zawodników - planowanych'!$H$9</f>
        <v>Od 30-11-n.e.2016n.e.2016 do 05-12-n.e.2016n.e.2016</v>
      </c>
      <c r="D141" s="327"/>
      <c r="E141" s="327"/>
      <c r="F141" s="327"/>
      <c r="G141" s="327"/>
      <c r="H141" s="327"/>
      <c r="I141" s="327"/>
    </row>
    <row r="142" spans="2:9" ht="14.25" customHeight="1">
      <c r="B142" s="325" t="s">
        <v>20</v>
      </c>
      <c r="C142" s="326" t="str">
        <f>'1 Preliminarz KWJ'!$C$10</f>
        <v>Piła</v>
      </c>
      <c r="D142" s="326"/>
      <c r="E142" s="326"/>
      <c r="F142" s="326"/>
      <c r="G142" s="326"/>
      <c r="H142" s="326"/>
      <c r="I142" s="326"/>
    </row>
    <row r="143" spans="2:102" ht="12.75">
      <c r="B143" s="3"/>
      <c r="C143" s="3"/>
      <c r="D143" s="3"/>
      <c r="E143" s="3"/>
      <c r="F143" s="3"/>
      <c r="G143" s="3"/>
      <c r="H143" s="3"/>
      <c r="I143" s="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217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</row>
    <row r="144" spans="2:9" ht="12.75">
      <c r="B144" s="328" t="s">
        <v>251</v>
      </c>
      <c r="C144" s="328"/>
      <c r="D144" s="328"/>
      <c r="E144" s="328"/>
      <c r="F144" s="328"/>
      <c r="G144" s="328"/>
      <c r="H144" s="328"/>
      <c r="I144" s="328"/>
    </row>
    <row r="145" spans="2:58" ht="31.5" customHeight="1">
      <c r="B145" s="167" t="s">
        <v>80</v>
      </c>
      <c r="C145" s="167" t="s">
        <v>284</v>
      </c>
      <c r="D145" s="167" t="s">
        <v>209</v>
      </c>
      <c r="E145" s="167" t="s">
        <v>285</v>
      </c>
      <c r="F145" s="167" t="s">
        <v>84</v>
      </c>
      <c r="G145" s="167" t="s">
        <v>286</v>
      </c>
      <c r="H145" s="167" t="s">
        <v>244</v>
      </c>
      <c r="I145" s="167"/>
      <c r="L145" t="s">
        <v>255</v>
      </c>
      <c r="BF145" t="s">
        <v>256</v>
      </c>
    </row>
    <row r="146" spans="2:102" ht="24.75" customHeight="1">
      <c r="B146" s="329" t="s">
        <v>347</v>
      </c>
      <c r="C146" s="330"/>
      <c r="D146" s="332">
        <f>IF('6 Obecność na treningu'!B103="","",'6 Obecność na treningu'!B103)</f>
      </c>
      <c r="E146" s="332">
        <f>IF('6 Obecność na treningu'!C103="","",'6 Obecność na treningu'!C103)</f>
      </c>
      <c r="F146" s="333">
        <f>IF('6 Obecność na treningu'!D103="","",'6 Obecność na treningu'!D103)</f>
      </c>
      <c r="G146" s="334">
        <f>IF(SUM(BF146:CX146)=0,"",SUM(BF146:CX146))</f>
      </c>
      <c r="H146" s="293" t="s">
        <v>257</v>
      </c>
      <c r="I146" s="293"/>
      <c r="L146" s="99">
        <f>COUNTIF('6 Obecność na treningu'!G103:H103,("=T"))+COUNTIF('6 Obecność na treningu'!G103:H103,("=C"))+COUNTIF('6 Obecność na treningu'!G103:H103,("=K"))</f>
        <v>0</v>
      </c>
      <c r="N146" s="99">
        <f>COUNTIF('6 Obecność na treningu'!I103:J103,("=T"))+COUNTIF('6 Obecność na treningu'!I103:J103,("=C"))+COUNTIF('6 Obecność na treningu'!I103:J103,("=K"))</f>
        <v>0</v>
      </c>
      <c r="P146" s="99">
        <f>COUNTIF('6 Obecność na treningu'!K103:L103,("=T"))+COUNTIF('6 Obecność na treningu'!K103:L103,("=C"))+COUNTIF('6 Obecność na treningu'!K103:L103,("=K"))</f>
        <v>0</v>
      </c>
      <c r="R146" s="99">
        <f>COUNTIF('6 Obecność na treningu'!M103:N103,("=T"))+COUNTIF('6 Obecność na treningu'!M103:N103,("=C"))+COUNTIF('6 Obecność na treningu'!M103:N103,("=K"))</f>
        <v>0</v>
      </c>
      <c r="T146" s="99">
        <f>COUNTIF('6 Obecność na treningu'!O103:P103,("=T"))+COUNTIF('6 Obecność na treningu'!O103:P103,("=C"))+COUNTIF('6 Obecność na treningu'!O103:P103,("=K"))</f>
        <v>0</v>
      </c>
      <c r="V146" s="99">
        <f>COUNTIF('6 Obecność na treningu'!Q103:R103,("=T"))+COUNTIF('6 Obecność na treningu'!Q103:R103,("=C"))+COUNTIF('6 Obecność na treningu'!Q103:R103,("=K"))</f>
        <v>0</v>
      </c>
      <c r="X146" s="99">
        <f>COUNTIF('6 Obecność na treningu'!S103:T103,("=T"))+COUNTIF('6 Obecność na treningu'!S103:T103,("=C"))+COUNTIF('6 Obecność na treningu'!S103:T103,("=K"))</f>
        <v>0</v>
      </c>
      <c r="Z146" s="99">
        <f>COUNTIF('6 Obecność na treningu'!U103:V103,("=T"))+COUNTIF('6 Obecność na treningu'!U103:V103,("=C"))+COUNTIF('6 Obecność na treningu'!U103:V103,("=K"))</f>
        <v>0</v>
      </c>
      <c r="AB146" s="99">
        <f>COUNTIF('6 Obecność na treningu'!W103:X103,("=T"))+COUNTIF('6 Obecność na treningu'!W103:X103,("=C"))+COUNTIF('6 Obecność na treningu'!W103:X103,("=K"))</f>
        <v>0</v>
      </c>
      <c r="AD146" s="99">
        <f>COUNTIF('6 Obecność na treningu'!Y103:Z103,("=T"))+COUNTIF('6 Obecność na treningu'!Y103:Z103,("=C"))+COUNTIF('6 Obecność na treningu'!Y103:Z103,("=K"))</f>
        <v>0</v>
      </c>
      <c r="AF146" s="99">
        <f>COUNTIF('6 Obecność na treningu'!AA103:AB103,("=T"))+COUNTIF('6 Obecność na treningu'!AA103:AB103,("=C"))+COUNTIF('6 Obecność na treningu'!AA103:AB103,("=K"))</f>
        <v>0</v>
      </c>
      <c r="AH146" s="99">
        <f>COUNTIF('6 Obecność na treningu'!AC103:AD103,("=T"))+COUNTIF('6 Obecność na treningu'!AC103:AD103,("=C"))+COUNTIF('6 Obecność na treningu'!AC103:AD103,("=K"))</f>
        <v>0</v>
      </c>
      <c r="AJ146" s="99">
        <f>COUNTIF('6 Obecność na treningu'!AE103:AF103,("=T"))+COUNTIF('6 Obecność na treningu'!AE103:AF103,("=C"))+COUNTIF('6 Obecność na treningu'!AE103:AF103,("=K"))</f>
        <v>0</v>
      </c>
      <c r="AL146" s="99">
        <f>COUNTIF('6 Obecność na treningu'!AG103:AH103,("=T"))+COUNTIF('6 Obecność na treningu'!AG103:AH103,("=C"))+COUNTIF('6 Obecność na treningu'!AG103:AH103,("=K"))</f>
        <v>0</v>
      </c>
      <c r="AN146" s="99">
        <f>COUNTIF('6 Obecność na treningu'!AI103:AJ103,("=T"))+COUNTIF('6 Obecność na treningu'!AI103:AJ103,("=C"))+COUNTIF('6 Obecność na treningu'!AI103:AJ103,("=K"))</f>
        <v>0</v>
      </c>
      <c r="AP146" s="99">
        <f>COUNTIF('6 Obecność na treningu'!AK103:AL103,("=T"))+COUNTIF('6 Obecność na treningu'!AK103:AL103,("=C"))+COUNTIF('6 Obecność na treningu'!AK103:AL103,("=K"))</f>
        <v>0</v>
      </c>
      <c r="AR146" s="99">
        <f>COUNTIF('6 Obecność na treningu'!AM103:AN103,("=T"))+COUNTIF('6 Obecność na treningu'!AM103:AN103,("=C"))+COUNTIF('6 Obecność na treningu'!AM103:AN103,("=K"))</f>
        <v>0</v>
      </c>
      <c r="AT146" s="99">
        <f>COUNTIF('6 Obecność na treningu'!AO103:AP103,("=T"))+COUNTIF('6 Obecność na treningu'!AO103:AP103,("=C"))+COUNTIF('6 Obecność na treningu'!AO103:AP103,("=K"))</f>
        <v>0</v>
      </c>
      <c r="AV146" s="99">
        <f>COUNTIF('6 Obecność na treningu'!AQ103:AR103,("=T"))+COUNTIF('6 Obecność na treningu'!AQ103:AR103,("=C"))+COUNTIF('6 Obecność na treningu'!AQ103:AR103,("=K"))</f>
        <v>0</v>
      </c>
      <c r="AX146" s="99">
        <f>COUNTIF('6 Obecność na treningu'!AS103:AT103,("=T"))+COUNTIF('6 Obecność na treningu'!AS103:AT103,("=C"))+COUNTIF('6 Obecność na treningu'!AS103:AT103,("=K"))</f>
        <v>0</v>
      </c>
      <c r="AZ146" s="99">
        <f>COUNTIF('6 Obecność na treningu'!AU103:AV103,("=T"))+COUNTIF('6 Obecność na treningu'!AU103:AV103,("=C"))+COUNTIF('6 Obecność na treningu'!AU103:AV103,("=K"))</f>
        <v>0</v>
      </c>
      <c r="BB146" s="99">
        <f>COUNTIF('6 Obecność na treningu'!AW103:AX103,("=T"))+COUNTIF('6 Obecność na treningu'!AW103:AX103,("=C"))+COUNTIF('6 Obecność na treningu'!AW103:AX103,("=K"))</f>
        <v>0</v>
      </c>
      <c r="BD146" s="322">
        <f>COUNTIF('6 Obecność na treningu'!AY103:AZ103,("=T"))+COUNTIF('6 Obecność na treningu'!AY103:AZ103,("=C"))+COUNTIF('6 Obecność na treningu'!AY103:AZ103,("=K"))</f>
        <v>0</v>
      </c>
      <c r="BF146" s="99">
        <f>IF(L146&lt;&gt;0,1,0)</f>
        <v>0</v>
      </c>
      <c r="BH146" s="99">
        <f>IF(N146&lt;&gt;0,1,0)</f>
        <v>0</v>
      </c>
      <c r="BJ146" s="99">
        <f>IF(P146&lt;&gt;0,1,0)</f>
        <v>0</v>
      </c>
      <c r="BL146" s="99">
        <f>IF(R146&lt;&gt;0,1,0)</f>
        <v>0</v>
      </c>
      <c r="BN146" s="99">
        <f>IF(T146&lt;&gt;0,1,0)</f>
        <v>0</v>
      </c>
      <c r="BP146" s="99">
        <f>IF(V146&lt;&gt;0,1,0)</f>
        <v>0</v>
      </c>
      <c r="BR146" s="99">
        <f>IF(X146&lt;&gt;0,1,0)</f>
        <v>0</v>
      </c>
      <c r="BT146" s="99">
        <f>IF(Z146&lt;&gt;0,1,0)</f>
        <v>0</v>
      </c>
      <c r="BV146" s="99">
        <f>IF(AB146&lt;&gt;0,1,0)</f>
        <v>0</v>
      </c>
      <c r="BX146" s="99">
        <f>IF(AD146&lt;&gt;0,1,0)</f>
        <v>0</v>
      </c>
      <c r="BZ146" s="99">
        <f>IF(AF146&lt;&gt;0,1,0)</f>
        <v>0</v>
      </c>
      <c r="CB146" s="99">
        <f>IF(AH146&lt;&gt;0,1,0)</f>
        <v>0</v>
      </c>
      <c r="CD146" s="99">
        <f>IF(AJ146&lt;&gt;0,1,0)</f>
        <v>0</v>
      </c>
      <c r="CF146" s="99">
        <f>IF(AL146&lt;&gt;0,1,0)</f>
        <v>0</v>
      </c>
      <c r="CH146" s="99">
        <f>IF(AN146&lt;&gt;0,1,0)</f>
        <v>0</v>
      </c>
      <c r="CJ146" s="99">
        <f>IF(AP146&lt;&gt;0,1,0)</f>
        <v>0</v>
      </c>
      <c r="CL146" s="99">
        <f>IF(AR146&lt;&gt;0,1,0)</f>
        <v>0</v>
      </c>
      <c r="CN146" s="99">
        <f>IF(AT146&lt;&gt;0,1,0)</f>
        <v>0</v>
      </c>
      <c r="CP146" s="99">
        <f>IF(AV146&lt;&gt;0,1,0)</f>
        <v>0</v>
      </c>
      <c r="CR146" s="99">
        <f>IF(AX146&lt;&gt;0,1,0)</f>
        <v>0</v>
      </c>
      <c r="CT146" s="99">
        <f>IF(AZ146&lt;&gt;0,1,0)</f>
        <v>0</v>
      </c>
      <c r="CV146" s="99">
        <f>IF(BB146&lt;&gt;0,1,0)</f>
        <v>0</v>
      </c>
      <c r="CX146" s="99">
        <f>IF(BD146&lt;&gt;0,1,0)</f>
        <v>0</v>
      </c>
    </row>
    <row r="147" spans="2:102" ht="24.75" customHeight="1">
      <c r="B147" s="329" t="s">
        <v>348</v>
      </c>
      <c r="C147" s="330"/>
      <c r="D147" s="332">
        <f>IF('6 Obecność na treningu'!B104="","",'6 Obecność na treningu'!B104)</f>
      </c>
      <c r="E147" s="332">
        <f>IF('6 Obecność na treningu'!C104="","",'6 Obecność na treningu'!C104)</f>
      </c>
      <c r="F147" s="333">
        <f>IF('6 Obecność na treningu'!D104="","",'6 Obecność na treningu'!D104)</f>
      </c>
      <c r="G147" s="334">
        <f>IF(SUM(BF147:CX147)=0,"",SUM(BF147:CX147))</f>
      </c>
      <c r="H147" s="293" t="s">
        <v>257</v>
      </c>
      <c r="I147" s="293"/>
      <c r="L147" s="99">
        <f>COUNTIF('6 Obecność na treningu'!G104:H104,("=T"))+COUNTIF('6 Obecność na treningu'!G104:H104,("=C"))+COUNTIF('6 Obecność na treningu'!G104:H104,("=K"))</f>
        <v>0</v>
      </c>
      <c r="N147" s="99">
        <f>COUNTIF('6 Obecność na treningu'!I104:J104,("=T"))+COUNTIF('6 Obecność na treningu'!I104:J104,("=C"))+COUNTIF('6 Obecność na treningu'!I104:J104,("=K"))</f>
        <v>0</v>
      </c>
      <c r="P147" s="99">
        <f>COUNTIF('6 Obecność na treningu'!K104:L104,("=T"))+COUNTIF('6 Obecność na treningu'!K104:L104,("=C"))+COUNTIF('6 Obecność na treningu'!K104:L104,("=K"))</f>
        <v>0</v>
      </c>
      <c r="R147" s="99">
        <f>COUNTIF('6 Obecność na treningu'!M104:N104,("=T"))+COUNTIF('6 Obecność na treningu'!M104:N104,("=C"))+COUNTIF('6 Obecność na treningu'!M104:N104,("=K"))</f>
        <v>0</v>
      </c>
      <c r="T147" s="99">
        <f>COUNTIF('6 Obecność na treningu'!O104:P104,("=T"))+COUNTIF('6 Obecność na treningu'!O104:P104,("=C"))+COUNTIF('6 Obecność na treningu'!O104:P104,("=K"))</f>
        <v>0</v>
      </c>
      <c r="V147" s="99">
        <f>COUNTIF('6 Obecność na treningu'!Q104:R104,("=T"))+COUNTIF('6 Obecność na treningu'!Q104:R104,("=C"))+COUNTIF('6 Obecność na treningu'!Q104:R104,("=K"))</f>
        <v>0</v>
      </c>
      <c r="X147" s="99">
        <f>COUNTIF('6 Obecność na treningu'!S104:T104,("=T"))+COUNTIF('6 Obecność na treningu'!S104:T104,("=C"))+COUNTIF('6 Obecność na treningu'!S104:T104,("=K"))</f>
        <v>0</v>
      </c>
      <c r="Z147" s="99">
        <f>COUNTIF('6 Obecność na treningu'!U104:V104,("=T"))+COUNTIF('6 Obecność na treningu'!U104:V104,("=C"))+COUNTIF('6 Obecność na treningu'!U104:V104,("=K"))</f>
        <v>0</v>
      </c>
      <c r="AB147" s="99">
        <f>COUNTIF('6 Obecność na treningu'!W104:X104,("=T"))+COUNTIF('6 Obecność na treningu'!W104:X104,("=C"))+COUNTIF('6 Obecność na treningu'!W104:X104,("=K"))</f>
        <v>0</v>
      </c>
      <c r="AD147" s="99">
        <f>COUNTIF('6 Obecność na treningu'!Y104:Z104,("=T"))+COUNTIF('6 Obecność na treningu'!Y104:Z104,("=C"))+COUNTIF('6 Obecność na treningu'!Y104:Z104,("=K"))</f>
        <v>0</v>
      </c>
      <c r="AF147" s="99">
        <f>COUNTIF('6 Obecność na treningu'!AA104:AB104,("=T"))+COUNTIF('6 Obecność na treningu'!AA104:AB104,("=C"))+COUNTIF('6 Obecność na treningu'!AA104:AB104,("=K"))</f>
        <v>0</v>
      </c>
      <c r="AH147" s="99">
        <f>COUNTIF('6 Obecność na treningu'!AC104:AD104,("=T"))+COUNTIF('6 Obecność na treningu'!AC104:AD104,("=C"))+COUNTIF('6 Obecność na treningu'!AC104:AD104,("=K"))</f>
        <v>0</v>
      </c>
      <c r="AJ147" s="99">
        <f>COUNTIF('6 Obecność na treningu'!AE104:AF104,("=T"))+COUNTIF('6 Obecność na treningu'!AE104:AF104,("=C"))+COUNTIF('6 Obecność na treningu'!AE104:AF104,("=K"))</f>
        <v>0</v>
      </c>
      <c r="AL147" s="99">
        <f>COUNTIF('6 Obecność na treningu'!AG104:AH104,("=T"))+COUNTIF('6 Obecność na treningu'!AG104:AH104,("=C"))+COUNTIF('6 Obecność na treningu'!AG104:AH104,("=K"))</f>
        <v>0</v>
      </c>
      <c r="AN147" s="99">
        <f>COUNTIF('6 Obecność na treningu'!AI104:AJ104,("=T"))+COUNTIF('6 Obecność na treningu'!AI104:AJ104,("=C"))+COUNTIF('6 Obecność na treningu'!AI104:AJ104,("=K"))</f>
        <v>0</v>
      </c>
      <c r="AP147" s="99">
        <f>COUNTIF('6 Obecność na treningu'!AK104:AL104,("=T"))+COUNTIF('6 Obecność na treningu'!AK104:AL104,("=C"))+COUNTIF('6 Obecność na treningu'!AK104:AL104,("=K"))</f>
        <v>0</v>
      </c>
      <c r="AR147" s="99">
        <f>COUNTIF('6 Obecność na treningu'!AM104:AN104,("=T"))+COUNTIF('6 Obecność na treningu'!AM104:AN104,("=C"))+COUNTIF('6 Obecność na treningu'!AM104:AN104,("=K"))</f>
        <v>0</v>
      </c>
      <c r="AT147" s="99">
        <f>COUNTIF('6 Obecność na treningu'!AO104:AP104,("=T"))+COUNTIF('6 Obecność na treningu'!AO104:AP104,("=C"))+COUNTIF('6 Obecność na treningu'!AO104:AP104,("=K"))</f>
        <v>0</v>
      </c>
      <c r="AV147" s="99">
        <f>COUNTIF('6 Obecność na treningu'!AQ104:AR104,("=T"))+COUNTIF('6 Obecność na treningu'!AQ104:AR104,("=C"))+COUNTIF('6 Obecność na treningu'!AQ104:AR104,("=K"))</f>
        <v>0</v>
      </c>
      <c r="AX147" s="99">
        <f>COUNTIF('6 Obecność na treningu'!AS104:AT104,("=T"))+COUNTIF('6 Obecność na treningu'!AS104:AT104,("=C"))+COUNTIF('6 Obecność na treningu'!AS104:AT104,("=K"))</f>
        <v>0</v>
      </c>
      <c r="AZ147" s="99">
        <f>COUNTIF('6 Obecność na treningu'!AU104:AV104,("=T"))+COUNTIF('6 Obecność na treningu'!AU104:AV104,("=C"))+COUNTIF('6 Obecność na treningu'!AU104:AV104,("=K"))</f>
        <v>0</v>
      </c>
      <c r="BB147" s="99">
        <f>COUNTIF('6 Obecność na treningu'!AW104:AX104,("=T"))+COUNTIF('6 Obecność na treningu'!AW104:AX104,("=C"))+COUNTIF('6 Obecność na treningu'!AW104:AX104,("=K"))</f>
        <v>0</v>
      </c>
      <c r="BD147" s="322">
        <f>COUNTIF('6 Obecność na treningu'!AY104:AZ104,("=T"))+COUNTIF('6 Obecność na treningu'!AY104:AZ104,("=C"))+COUNTIF('6 Obecność na treningu'!AY104:AZ104,("=K"))</f>
        <v>0</v>
      </c>
      <c r="BF147" s="99">
        <f>IF(L147&lt;&gt;0,1,0)</f>
        <v>0</v>
      </c>
      <c r="BH147" s="99">
        <f>IF(N147&lt;&gt;0,1,0)</f>
        <v>0</v>
      </c>
      <c r="BJ147" s="99">
        <f>IF(P147&lt;&gt;0,1,0)</f>
        <v>0</v>
      </c>
      <c r="BL147" s="99">
        <f>IF(R147&lt;&gt;0,1,0)</f>
        <v>0</v>
      </c>
      <c r="BN147" s="99">
        <f>IF(T147&lt;&gt;0,1,0)</f>
        <v>0</v>
      </c>
      <c r="BP147" s="99">
        <f>IF(V147&lt;&gt;0,1,0)</f>
        <v>0</v>
      </c>
      <c r="BR147" s="99">
        <f>IF(X147&lt;&gt;0,1,0)</f>
        <v>0</v>
      </c>
      <c r="BT147" s="99">
        <f>IF(Z147&lt;&gt;0,1,0)</f>
        <v>0</v>
      </c>
      <c r="BV147" s="99">
        <f>IF(AB147&lt;&gt;0,1,0)</f>
        <v>0</v>
      </c>
      <c r="BX147" s="99">
        <f>IF(AD147&lt;&gt;0,1,0)</f>
        <v>0</v>
      </c>
      <c r="BZ147" s="99">
        <f>IF(AF147&lt;&gt;0,1,0)</f>
        <v>0</v>
      </c>
      <c r="CB147" s="99">
        <f>IF(AH147&lt;&gt;0,1,0)</f>
        <v>0</v>
      </c>
      <c r="CD147" s="99">
        <f>IF(AJ147&lt;&gt;0,1,0)</f>
        <v>0</v>
      </c>
      <c r="CF147" s="99">
        <f>IF(AL147&lt;&gt;0,1,0)</f>
        <v>0</v>
      </c>
      <c r="CH147" s="99">
        <f>IF(AN147&lt;&gt;0,1,0)</f>
        <v>0</v>
      </c>
      <c r="CJ147" s="99">
        <f>IF(AP147&lt;&gt;0,1,0)</f>
        <v>0</v>
      </c>
      <c r="CL147" s="99">
        <f>IF(AR147&lt;&gt;0,1,0)</f>
        <v>0</v>
      </c>
      <c r="CN147" s="99">
        <f>IF(AT147&lt;&gt;0,1,0)</f>
        <v>0</v>
      </c>
      <c r="CP147" s="99">
        <f>IF(AV147&lt;&gt;0,1,0)</f>
        <v>0</v>
      </c>
      <c r="CR147" s="99">
        <f>IF(AX147&lt;&gt;0,1,0)</f>
        <v>0</v>
      </c>
      <c r="CT147" s="99">
        <f>IF(AZ147&lt;&gt;0,1,0)</f>
        <v>0</v>
      </c>
      <c r="CV147" s="99">
        <f>IF(BB147&lt;&gt;0,1,0)</f>
        <v>0</v>
      </c>
      <c r="CX147" s="99">
        <f>IF(BD147&lt;&gt;0,1,0)</f>
        <v>0</v>
      </c>
    </row>
    <row r="148" spans="2:102" ht="24.75" customHeight="1">
      <c r="B148" s="329" t="s">
        <v>349</v>
      </c>
      <c r="C148" s="330"/>
      <c r="D148" s="332">
        <f>IF('6 Obecność na treningu'!B105="","",'6 Obecność na treningu'!B105)</f>
      </c>
      <c r="E148" s="332">
        <f>IF('6 Obecność na treningu'!C105="","",'6 Obecność na treningu'!C105)</f>
      </c>
      <c r="F148" s="333">
        <f>IF('6 Obecność na treningu'!D105="","",'6 Obecność na treningu'!D105)</f>
      </c>
      <c r="G148" s="334">
        <f>IF(SUM(BF148:CX148)=0,"",SUM(BF148:CX148))</f>
      </c>
      <c r="H148" s="293" t="s">
        <v>257</v>
      </c>
      <c r="I148" s="293"/>
      <c r="L148" s="99">
        <f>COUNTIF('6 Obecność na treningu'!G105:H105,("=T"))+COUNTIF('6 Obecność na treningu'!G105:H105,("=C"))+COUNTIF('6 Obecność na treningu'!G105:H105,("=K"))</f>
        <v>0</v>
      </c>
      <c r="N148" s="99">
        <f>COUNTIF('6 Obecność na treningu'!I105:J105,("=T"))+COUNTIF('6 Obecność na treningu'!I105:J105,("=C"))+COUNTIF('6 Obecność na treningu'!I105:J105,("=K"))</f>
        <v>0</v>
      </c>
      <c r="P148" s="99">
        <f>COUNTIF('6 Obecność na treningu'!K105:L105,("=T"))+COUNTIF('6 Obecność na treningu'!K105:L105,("=C"))+COUNTIF('6 Obecność na treningu'!K105:L105,("=K"))</f>
        <v>0</v>
      </c>
      <c r="R148" s="99">
        <f>COUNTIF('6 Obecność na treningu'!M105:N105,("=T"))+COUNTIF('6 Obecność na treningu'!M105:N105,("=C"))+COUNTIF('6 Obecność na treningu'!M105:N105,("=K"))</f>
        <v>0</v>
      </c>
      <c r="T148" s="99">
        <f>COUNTIF('6 Obecność na treningu'!O105:P105,("=T"))+COUNTIF('6 Obecność na treningu'!O105:P105,("=C"))+COUNTIF('6 Obecność na treningu'!O105:P105,("=K"))</f>
        <v>0</v>
      </c>
      <c r="V148" s="99">
        <f>COUNTIF('6 Obecność na treningu'!Q105:R105,("=T"))+COUNTIF('6 Obecność na treningu'!Q105:R105,("=C"))+COUNTIF('6 Obecność na treningu'!Q105:R105,("=K"))</f>
        <v>0</v>
      </c>
      <c r="X148" s="99">
        <f>COUNTIF('6 Obecność na treningu'!S105:T105,("=T"))+COUNTIF('6 Obecność na treningu'!S105:T105,("=C"))+COUNTIF('6 Obecność na treningu'!S105:T105,("=K"))</f>
        <v>0</v>
      </c>
      <c r="Z148" s="99">
        <f>COUNTIF('6 Obecność na treningu'!U105:V105,("=T"))+COUNTIF('6 Obecność na treningu'!U105:V105,("=C"))+COUNTIF('6 Obecność na treningu'!U105:V105,("=K"))</f>
        <v>0</v>
      </c>
      <c r="AB148" s="99">
        <f>COUNTIF('6 Obecność na treningu'!W105:X105,("=T"))+COUNTIF('6 Obecność na treningu'!W105:X105,("=C"))+COUNTIF('6 Obecność na treningu'!W105:X105,("=K"))</f>
        <v>0</v>
      </c>
      <c r="AD148" s="99">
        <f>COUNTIF('6 Obecność na treningu'!Y105:Z105,("=T"))+COUNTIF('6 Obecność na treningu'!Y105:Z105,("=C"))+COUNTIF('6 Obecność na treningu'!Y105:Z105,("=K"))</f>
        <v>0</v>
      </c>
      <c r="AF148" s="99">
        <f>COUNTIF('6 Obecność na treningu'!AA105:AB105,("=T"))+COUNTIF('6 Obecność na treningu'!AA105:AB105,("=C"))+COUNTIF('6 Obecność na treningu'!AA105:AB105,("=K"))</f>
        <v>0</v>
      </c>
      <c r="AH148" s="99">
        <f>COUNTIF('6 Obecność na treningu'!AC105:AD105,("=T"))+COUNTIF('6 Obecność na treningu'!AC105:AD105,("=C"))+COUNTIF('6 Obecność na treningu'!AC105:AD105,("=K"))</f>
        <v>0</v>
      </c>
      <c r="AJ148" s="99">
        <f>COUNTIF('6 Obecność na treningu'!AE105:AF105,("=T"))+COUNTIF('6 Obecność na treningu'!AE105:AF105,("=C"))+COUNTIF('6 Obecność na treningu'!AE105:AF105,("=K"))</f>
        <v>0</v>
      </c>
      <c r="AL148" s="99">
        <f>COUNTIF('6 Obecność na treningu'!AG105:AH105,("=T"))+COUNTIF('6 Obecność na treningu'!AG105:AH105,("=C"))+COUNTIF('6 Obecność na treningu'!AG105:AH105,("=K"))</f>
        <v>0</v>
      </c>
      <c r="AN148" s="99">
        <f>COUNTIF('6 Obecność na treningu'!AI105:AJ105,("=T"))+COUNTIF('6 Obecność na treningu'!AI105:AJ105,("=C"))+COUNTIF('6 Obecność na treningu'!AI105:AJ105,("=K"))</f>
        <v>0</v>
      </c>
      <c r="AP148" s="99">
        <f>COUNTIF('6 Obecność na treningu'!AK105:AL105,("=T"))+COUNTIF('6 Obecność na treningu'!AK105:AL105,("=C"))+COUNTIF('6 Obecność na treningu'!AK105:AL105,("=K"))</f>
        <v>0</v>
      </c>
      <c r="AR148" s="99">
        <f>COUNTIF('6 Obecność na treningu'!AM105:AN105,("=T"))+COUNTIF('6 Obecność na treningu'!AM105:AN105,("=C"))+COUNTIF('6 Obecność na treningu'!AM105:AN105,("=K"))</f>
        <v>0</v>
      </c>
      <c r="AT148" s="99">
        <f>COUNTIF('6 Obecność na treningu'!AO105:AP105,("=T"))+COUNTIF('6 Obecność na treningu'!AO105:AP105,("=C"))+COUNTIF('6 Obecność na treningu'!AO105:AP105,("=K"))</f>
        <v>0</v>
      </c>
      <c r="AV148" s="99">
        <f>COUNTIF('6 Obecność na treningu'!AQ105:AR105,("=T"))+COUNTIF('6 Obecność na treningu'!AQ105:AR105,("=C"))+COUNTIF('6 Obecność na treningu'!AQ105:AR105,("=K"))</f>
        <v>0</v>
      </c>
      <c r="AX148" s="99">
        <f>COUNTIF('6 Obecność na treningu'!AS105:AT105,("=T"))+COUNTIF('6 Obecność na treningu'!AS105:AT105,("=C"))+COUNTIF('6 Obecność na treningu'!AS105:AT105,("=K"))</f>
        <v>0</v>
      </c>
      <c r="AZ148" s="99">
        <f>COUNTIF('6 Obecność na treningu'!AU105:AV105,("=T"))+COUNTIF('6 Obecność na treningu'!AU105:AV105,("=C"))+COUNTIF('6 Obecność na treningu'!AU105:AV105,("=K"))</f>
        <v>0</v>
      </c>
      <c r="BB148" s="99">
        <f>COUNTIF('6 Obecność na treningu'!AW105:AX105,("=T"))+COUNTIF('6 Obecność na treningu'!AW105:AX105,("=C"))+COUNTIF('6 Obecność na treningu'!AW105:AX105,("=K"))</f>
        <v>0</v>
      </c>
      <c r="BD148" s="322">
        <f>COUNTIF('6 Obecność na treningu'!AY105:AZ105,("=T"))+COUNTIF('6 Obecność na treningu'!AY105:AZ105,("=C"))+COUNTIF('6 Obecność na treningu'!AY105:AZ105,("=K"))</f>
        <v>0</v>
      </c>
      <c r="BF148" s="99">
        <f>IF(L148&lt;&gt;0,1,0)</f>
        <v>0</v>
      </c>
      <c r="BH148" s="99">
        <f>IF(N148&lt;&gt;0,1,0)</f>
        <v>0</v>
      </c>
      <c r="BJ148" s="99">
        <f>IF(P148&lt;&gt;0,1,0)</f>
        <v>0</v>
      </c>
      <c r="BL148" s="99">
        <f>IF(R148&lt;&gt;0,1,0)</f>
        <v>0</v>
      </c>
      <c r="BN148" s="99">
        <f>IF(T148&lt;&gt;0,1,0)</f>
        <v>0</v>
      </c>
      <c r="BP148" s="99">
        <f>IF(V148&lt;&gt;0,1,0)</f>
        <v>0</v>
      </c>
      <c r="BR148" s="99">
        <f>IF(X148&lt;&gt;0,1,0)</f>
        <v>0</v>
      </c>
      <c r="BT148" s="99">
        <f>IF(Z148&lt;&gt;0,1,0)</f>
        <v>0</v>
      </c>
      <c r="BV148" s="99">
        <f>IF(AB148&lt;&gt;0,1,0)</f>
        <v>0</v>
      </c>
      <c r="BX148" s="99">
        <f>IF(AD148&lt;&gt;0,1,0)</f>
        <v>0</v>
      </c>
      <c r="BZ148" s="99">
        <f>IF(AF148&lt;&gt;0,1,0)</f>
        <v>0</v>
      </c>
      <c r="CB148" s="99">
        <f>IF(AH148&lt;&gt;0,1,0)</f>
        <v>0</v>
      </c>
      <c r="CD148" s="99">
        <f>IF(AJ148&lt;&gt;0,1,0)</f>
        <v>0</v>
      </c>
      <c r="CF148" s="99">
        <f>IF(AL148&lt;&gt;0,1,0)</f>
        <v>0</v>
      </c>
      <c r="CH148" s="99">
        <f>IF(AN148&lt;&gt;0,1,0)</f>
        <v>0</v>
      </c>
      <c r="CJ148" s="99">
        <f>IF(AP148&lt;&gt;0,1,0)</f>
        <v>0</v>
      </c>
      <c r="CL148" s="99">
        <f>IF(AR148&lt;&gt;0,1,0)</f>
        <v>0</v>
      </c>
      <c r="CN148" s="99">
        <f>IF(AT148&lt;&gt;0,1,0)</f>
        <v>0</v>
      </c>
      <c r="CP148" s="99">
        <f>IF(AV148&lt;&gt;0,1,0)</f>
        <v>0</v>
      </c>
      <c r="CR148" s="99">
        <f>IF(AX148&lt;&gt;0,1,0)</f>
        <v>0</v>
      </c>
      <c r="CT148" s="99">
        <f>IF(AZ148&lt;&gt;0,1,0)</f>
        <v>0</v>
      </c>
      <c r="CV148" s="99">
        <f>IF(BB148&lt;&gt;0,1,0)</f>
        <v>0</v>
      </c>
      <c r="CX148" s="99">
        <f>IF(BD148&lt;&gt;0,1,0)</f>
        <v>0</v>
      </c>
    </row>
    <row r="149" spans="2:102" ht="24.75" customHeight="1">
      <c r="B149" s="329" t="s">
        <v>350</v>
      </c>
      <c r="C149" s="330"/>
      <c r="D149" s="332">
        <f>IF('6 Obecność na treningu'!B106="","",'6 Obecność na treningu'!B106)</f>
      </c>
      <c r="E149" s="332">
        <f>IF('6 Obecność na treningu'!C106="","",'6 Obecność na treningu'!C106)</f>
      </c>
      <c r="F149" s="333">
        <f>IF('6 Obecność na treningu'!D106="","",'6 Obecność na treningu'!D106)</f>
      </c>
      <c r="G149" s="334">
        <f>IF(SUM(BF149:CX149)=0,"",SUM(BF149:CX149))</f>
      </c>
      <c r="H149" s="293" t="s">
        <v>257</v>
      </c>
      <c r="I149" s="293"/>
      <c r="L149" s="99">
        <f>COUNTIF('6 Obecność na treningu'!G106:H106,("=T"))+COUNTIF('6 Obecność na treningu'!G106:H106,("=C"))+COUNTIF('6 Obecność na treningu'!G106:H106,("=K"))</f>
        <v>0</v>
      </c>
      <c r="N149" s="99">
        <f>COUNTIF('6 Obecność na treningu'!I106:J106,("=T"))+COUNTIF('6 Obecność na treningu'!I106:J106,("=C"))+COUNTIF('6 Obecność na treningu'!I106:J106,("=K"))</f>
        <v>0</v>
      </c>
      <c r="P149" s="99">
        <f>COUNTIF('6 Obecność na treningu'!K106:L106,("=T"))+COUNTIF('6 Obecność na treningu'!K106:L106,("=C"))+COUNTIF('6 Obecność na treningu'!K106:L106,("=K"))</f>
        <v>0</v>
      </c>
      <c r="R149" s="99">
        <f>COUNTIF('6 Obecność na treningu'!M106:N106,("=T"))+COUNTIF('6 Obecność na treningu'!M106:N106,("=C"))+COUNTIF('6 Obecność na treningu'!M106:N106,("=K"))</f>
        <v>0</v>
      </c>
      <c r="T149" s="99">
        <f>COUNTIF('6 Obecność na treningu'!O106:P106,("=T"))+COUNTIF('6 Obecność na treningu'!O106:P106,("=C"))+COUNTIF('6 Obecność na treningu'!O106:P106,("=K"))</f>
        <v>0</v>
      </c>
      <c r="V149" s="99">
        <f>COUNTIF('6 Obecność na treningu'!Q106:R106,("=T"))+COUNTIF('6 Obecność na treningu'!Q106:R106,("=C"))+COUNTIF('6 Obecność na treningu'!Q106:R106,("=K"))</f>
        <v>0</v>
      </c>
      <c r="X149" s="99">
        <f>COUNTIF('6 Obecność na treningu'!S106:T106,("=T"))+COUNTIF('6 Obecność na treningu'!S106:T106,("=C"))+COUNTIF('6 Obecność na treningu'!S106:T106,("=K"))</f>
        <v>0</v>
      </c>
      <c r="Z149" s="99">
        <f>COUNTIF('6 Obecność na treningu'!U106:V106,("=T"))+COUNTIF('6 Obecność na treningu'!U106:V106,("=C"))+COUNTIF('6 Obecność na treningu'!U106:V106,("=K"))</f>
        <v>0</v>
      </c>
      <c r="AB149" s="99">
        <f>COUNTIF('6 Obecność na treningu'!W106:X106,("=T"))+COUNTIF('6 Obecność na treningu'!W106:X106,("=C"))+COUNTIF('6 Obecność na treningu'!W106:X106,("=K"))</f>
        <v>0</v>
      </c>
      <c r="AD149" s="99">
        <f>COUNTIF('6 Obecność na treningu'!Y106:Z106,("=T"))+COUNTIF('6 Obecność na treningu'!Y106:Z106,("=C"))+COUNTIF('6 Obecność na treningu'!Y106:Z106,("=K"))</f>
        <v>0</v>
      </c>
      <c r="AF149" s="99">
        <f>COUNTIF('6 Obecność na treningu'!AA106:AB106,("=T"))+COUNTIF('6 Obecność na treningu'!AA106:AB106,("=C"))+COUNTIF('6 Obecność na treningu'!AA106:AB106,("=K"))</f>
        <v>0</v>
      </c>
      <c r="AH149" s="99">
        <f>COUNTIF('6 Obecność na treningu'!AC106:AD106,("=T"))+COUNTIF('6 Obecność na treningu'!AC106:AD106,("=C"))+COUNTIF('6 Obecność na treningu'!AC106:AD106,("=K"))</f>
        <v>0</v>
      </c>
      <c r="AJ149" s="99">
        <f>COUNTIF('6 Obecność na treningu'!AE106:AF106,("=T"))+COUNTIF('6 Obecność na treningu'!AE106:AF106,("=C"))+COUNTIF('6 Obecność na treningu'!AE106:AF106,("=K"))</f>
        <v>0</v>
      </c>
      <c r="AL149" s="99">
        <f>COUNTIF('6 Obecność na treningu'!AG106:AH106,("=T"))+COUNTIF('6 Obecność na treningu'!AG106:AH106,("=C"))+COUNTIF('6 Obecność na treningu'!AG106:AH106,("=K"))</f>
        <v>0</v>
      </c>
      <c r="AN149" s="99">
        <f>COUNTIF('6 Obecność na treningu'!AI106:AJ106,("=T"))+COUNTIF('6 Obecność na treningu'!AI106:AJ106,("=C"))+COUNTIF('6 Obecność na treningu'!AI106:AJ106,("=K"))</f>
        <v>0</v>
      </c>
      <c r="AP149" s="99">
        <f>COUNTIF('6 Obecność na treningu'!AK106:AL106,("=T"))+COUNTIF('6 Obecność na treningu'!AK106:AL106,("=C"))+COUNTIF('6 Obecność na treningu'!AK106:AL106,("=K"))</f>
        <v>0</v>
      </c>
      <c r="AR149" s="99">
        <f>COUNTIF('6 Obecność na treningu'!AM106:AN106,("=T"))+COUNTIF('6 Obecność na treningu'!AM106:AN106,("=C"))+COUNTIF('6 Obecność na treningu'!AM106:AN106,("=K"))</f>
        <v>0</v>
      </c>
      <c r="AT149" s="99">
        <f>COUNTIF('6 Obecność na treningu'!AO106:AP106,("=T"))+COUNTIF('6 Obecność na treningu'!AO106:AP106,("=C"))+COUNTIF('6 Obecność na treningu'!AO106:AP106,("=K"))</f>
        <v>0</v>
      </c>
      <c r="AV149" s="99">
        <f>COUNTIF('6 Obecność na treningu'!AQ106:AR106,("=T"))+COUNTIF('6 Obecność na treningu'!AQ106:AR106,("=C"))+COUNTIF('6 Obecność na treningu'!AQ106:AR106,("=K"))</f>
        <v>0</v>
      </c>
      <c r="AX149" s="99">
        <f>COUNTIF('6 Obecność na treningu'!AS106:AT106,("=T"))+COUNTIF('6 Obecność na treningu'!AS106:AT106,("=C"))+COUNTIF('6 Obecność na treningu'!AS106:AT106,("=K"))</f>
        <v>0</v>
      </c>
      <c r="AZ149" s="99">
        <f>COUNTIF('6 Obecność na treningu'!AU106:AV106,("=T"))+COUNTIF('6 Obecność na treningu'!AU106:AV106,("=C"))+COUNTIF('6 Obecność na treningu'!AU106:AV106,("=K"))</f>
        <v>0</v>
      </c>
      <c r="BB149" s="99">
        <f>COUNTIF('6 Obecność na treningu'!AW106:AX106,("=T"))+COUNTIF('6 Obecność na treningu'!AW106:AX106,("=C"))+COUNTIF('6 Obecność na treningu'!AW106:AX106,("=K"))</f>
        <v>0</v>
      </c>
      <c r="BD149" s="322">
        <f>COUNTIF('6 Obecność na treningu'!AY106:AZ106,("=T"))+COUNTIF('6 Obecność na treningu'!AY106:AZ106,("=C"))+COUNTIF('6 Obecność na treningu'!AY106:AZ106,("=K"))</f>
        <v>0</v>
      </c>
      <c r="BF149" s="99">
        <f>IF(L149&lt;&gt;0,1,0)</f>
        <v>0</v>
      </c>
      <c r="BH149" s="99">
        <f>IF(N149&lt;&gt;0,1,0)</f>
        <v>0</v>
      </c>
      <c r="BJ149" s="99">
        <f>IF(P149&lt;&gt;0,1,0)</f>
        <v>0</v>
      </c>
      <c r="BL149" s="99">
        <f>IF(R149&lt;&gt;0,1,0)</f>
        <v>0</v>
      </c>
      <c r="BN149" s="99">
        <f>IF(T149&lt;&gt;0,1,0)</f>
        <v>0</v>
      </c>
      <c r="BP149" s="99">
        <f>IF(V149&lt;&gt;0,1,0)</f>
        <v>0</v>
      </c>
      <c r="BR149" s="99">
        <f>IF(X149&lt;&gt;0,1,0)</f>
        <v>0</v>
      </c>
      <c r="BT149" s="99">
        <f>IF(Z149&lt;&gt;0,1,0)</f>
        <v>0</v>
      </c>
      <c r="BV149" s="99">
        <f>IF(AB149&lt;&gt;0,1,0)</f>
        <v>0</v>
      </c>
      <c r="BX149" s="99">
        <f>IF(AD149&lt;&gt;0,1,0)</f>
        <v>0</v>
      </c>
      <c r="BZ149" s="99">
        <f>IF(AF149&lt;&gt;0,1,0)</f>
        <v>0</v>
      </c>
      <c r="CB149" s="99">
        <f>IF(AH149&lt;&gt;0,1,0)</f>
        <v>0</v>
      </c>
      <c r="CD149" s="99">
        <f>IF(AJ149&lt;&gt;0,1,0)</f>
        <v>0</v>
      </c>
      <c r="CF149" s="99">
        <f>IF(AL149&lt;&gt;0,1,0)</f>
        <v>0</v>
      </c>
      <c r="CH149" s="99">
        <f>IF(AN149&lt;&gt;0,1,0)</f>
        <v>0</v>
      </c>
      <c r="CJ149" s="99">
        <f>IF(AP149&lt;&gt;0,1,0)</f>
        <v>0</v>
      </c>
      <c r="CL149" s="99">
        <f>IF(AR149&lt;&gt;0,1,0)</f>
        <v>0</v>
      </c>
      <c r="CN149" s="99">
        <f>IF(AT149&lt;&gt;0,1,0)</f>
        <v>0</v>
      </c>
      <c r="CP149" s="99">
        <f>IF(AV149&lt;&gt;0,1,0)</f>
        <v>0</v>
      </c>
      <c r="CR149" s="99">
        <f>IF(AX149&lt;&gt;0,1,0)</f>
        <v>0</v>
      </c>
      <c r="CT149" s="99">
        <f>IF(AZ149&lt;&gt;0,1,0)</f>
        <v>0</v>
      </c>
      <c r="CV149" s="99">
        <f>IF(BB149&lt;&gt;0,1,0)</f>
        <v>0</v>
      </c>
      <c r="CX149" s="99">
        <f>IF(BD149&lt;&gt;0,1,0)</f>
        <v>0</v>
      </c>
    </row>
    <row r="150" spans="2:102" ht="24.75" customHeight="1">
      <c r="B150" s="329" t="s">
        <v>351</v>
      </c>
      <c r="C150" s="330"/>
      <c r="D150" s="332">
        <f>IF('6 Obecność na treningu'!B107="","",'6 Obecność na treningu'!B107)</f>
      </c>
      <c r="E150" s="332">
        <f>IF('6 Obecność na treningu'!C107="","",'6 Obecność na treningu'!C107)</f>
      </c>
      <c r="F150" s="333">
        <f>IF('6 Obecność na treningu'!D107="","",'6 Obecność na treningu'!D107)</f>
      </c>
      <c r="G150" s="334">
        <f>IF(SUM(BF150:CX150)=0,"",SUM(BF150:CX150))</f>
      </c>
      <c r="H150" s="293" t="s">
        <v>257</v>
      </c>
      <c r="I150" s="293"/>
      <c r="L150" s="99">
        <f>COUNTIF('6 Obecność na treningu'!G107:H107,("=T"))+COUNTIF('6 Obecność na treningu'!G107:H107,("=C"))+COUNTIF('6 Obecność na treningu'!G107:H107,("=K"))</f>
        <v>0</v>
      </c>
      <c r="N150" s="99">
        <f>COUNTIF('6 Obecność na treningu'!I107:J107,("=T"))+COUNTIF('6 Obecność na treningu'!I107:J107,("=C"))+COUNTIF('6 Obecność na treningu'!I107:J107,("=K"))</f>
        <v>0</v>
      </c>
      <c r="P150" s="99">
        <f>COUNTIF('6 Obecność na treningu'!K107:L107,("=T"))+COUNTIF('6 Obecność na treningu'!K107:L107,("=C"))+COUNTIF('6 Obecność na treningu'!K107:L107,("=K"))</f>
        <v>0</v>
      </c>
      <c r="R150" s="99">
        <f>COUNTIF('6 Obecność na treningu'!M107:N107,("=T"))+COUNTIF('6 Obecność na treningu'!M107:N107,("=C"))+COUNTIF('6 Obecność na treningu'!M107:N107,("=K"))</f>
        <v>0</v>
      </c>
      <c r="T150" s="99">
        <f>COUNTIF('6 Obecność na treningu'!O107:P107,("=T"))+COUNTIF('6 Obecność na treningu'!O107:P107,("=C"))+COUNTIF('6 Obecność na treningu'!O107:P107,("=K"))</f>
        <v>0</v>
      </c>
      <c r="V150" s="99">
        <f>COUNTIF('6 Obecność na treningu'!Q107:R107,("=T"))+COUNTIF('6 Obecność na treningu'!Q107:R107,("=C"))+COUNTIF('6 Obecność na treningu'!Q107:R107,("=K"))</f>
        <v>0</v>
      </c>
      <c r="X150" s="99">
        <f>COUNTIF('6 Obecność na treningu'!S107:T107,("=T"))+COUNTIF('6 Obecność na treningu'!S107:T107,("=C"))+COUNTIF('6 Obecność na treningu'!S107:T107,("=K"))</f>
        <v>0</v>
      </c>
      <c r="Z150" s="99">
        <f>COUNTIF('6 Obecność na treningu'!U107:V107,("=T"))+COUNTIF('6 Obecność na treningu'!U107:V107,("=C"))+COUNTIF('6 Obecność na treningu'!U107:V107,("=K"))</f>
        <v>0</v>
      </c>
      <c r="AB150" s="99">
        <f>COUNTIF('6 Obecność na treningu'!W107:X107,("=T"))+COUNTIF('6 Obecność na treningu'!W107:X107,("=C"))+COUNTIF('6 Obecność na treningu'!W107:X107,("=K"))</f>
        <v>0</v>
      </c>
      <c r="AD150" s="99">
        <f>COUNTIF('6 Obecność na treningu'!Y107:Z107,("=T"))+COUNTIF('6 Obecność na treningu'!Y107:Z107,("=C"))+COUNTIF('6 Obecność na treningu'!Y107:Z107,("=K"))</f>
        <v>0</v>
      </c>
      <c r="AF150" s="99">
        <f>COUNTIF('6 Obecność na treningu'!AA107:AB107,("=T"))+COUNTIF('6 Obecność na treningu'!AA107:AB107,("=C"))+COUNTIF('6 Obecność na treningu'!AA107:AB107,("=K"))</f>
        <v>0</v>
      </c>
      <c r="AH150" s="99">
        <f>COUNTIF('6 Obecność na treningu'!AC107:AD107,("=T"))+COUNTIF('6 Obecność na treningu'!AC107:AD107,("=C"))+COUNTIF('6 Obecność na treningu'!AC107:AD107,("=K"))</f>
        <v>0</v>
      </c>
      <c r="AJ150" s="99">
        <f>COUNTIF('6 Obecność na treningu'!AE107:AF107,("=T"))+COUNTIF('6 Obecność na treningu'!AE107:AF107,("=C"))+COUNTIF('6 Obecność na treningu'!AE107:AF107,("=K"))</f>
        <v>0</v>
      </c>
      <c r="AL150" s="99">
        <f>COUNTIF('6 Obecność na treningu'!AG107:AH107,("=T"))+COUNTIF('6 Obecność na treningu'!AG107:AH107,("=C"))+COUNTIF('6 Obecność na treningu'!AG107:AH107,("=K"))</f>
        <v>0</v>
      </c>
      <c r="AN150" s="99">
        <f>COUNTIF('6 Obecność na treningu'!AI107:AJ107,("=T"))+COUNTIF('6 Obecność na treningu'!AI107:AJ107,("=C"))+COUNTIF('6 Obecność na treningu'!AI107:AJ107,("=K"))</f>
        <v>0</v>
      </c>
      <c r="AP150" s="99">
        <f>COUNTIF('6 Obecność na treningu'!AK107:AL107,("=T"))+COUNTIF('6 Obecność na treningu'!AK107:AL107,("=C"))+COUNTIF('6 Obecność na treningu'!AK107:AL107,("=K"))</f>
        <v>0</v>
      </c>
      <c r="AR150" s="99">
        <f>COUNTIF('6 Obecność na treningu'!AM107:AN107,("=T"))+COUNTIF('6 Obecność na treningu'!AM107:AN107,("=C"))+COUNTIF('6 Obecność na treningu'!AM107:AN107,("=K"))</f>
        <v>0</v>
      </c>
      <c r="AT150" s="99">
        <f>COUNTIF('6 Obecność na treningu'!AO107:AP107,("=T"))+COUNTIF('6 Obecność na treningu'!AO107:AP107,("=C"))+COUNTIF('6 Obecność na treningu'!AO107:AP107,("=K"))</f>
        <v>0</v>
      </c>
      <c r="AV150" s="99">
        <f>COUNTIF('6 Obecność na treningu'!AQ107:AR107,("=T"))+COUNTIF('6 Obecność na treningu'!AQ107:AR107,("=C"))+COUNTIF('6 Obecność na treningu'!AQ107:AR107,("=K"))</f>
        <v>0</v>
      </c>
      <c r="AX150" s="99">
        <f>COUNTIF('6 Obecność na treningu'!AS107:AT107,("=T"))+COUNTIF('6 Obecność na treningu'!AS107:AT107,("=C"))+COUNTIF('6 Obecność na treningu'!AS107:AT107,("=K"))</f>
        <v>0</v>
      </c>
      <c r="AZ150" s="99">
        <f>COUNTIF('6 Obecność na treningu'!AU107:AV107,("=T"))+COUNTIF('6 Obecność na treningu'!AU107:AV107,("=C"))+COUNTIF('6 Obecność na treningu'!AU107:AV107,("=K"))</f>
        <v>0</v>
      </c>
      <c r="BB150" s="99">
        <f>COUNTIF('6 Obecność na treningu'!AW107:AX107,("=T"))+COUNTIF('6 Obecność na treningu'!AW107:AX107,("=C"))+COUNTIF('6 Obecność na treningu'!AW107:AX107,("=K"))</f>
        <v>0</v>
      </c>
      <c r="BD150" s="322">
        <f>COUNTIF('6 Obecność na treningu'!AY107:AZ107,("=T"))+COUNTIF('6 Obecność na treningu'!AY107:AZ107,("=C"))+COUNTIF('6 Obecność na treningu'!AY107:AZ107,("=K"))</f>
        <v>0</v>
      </c>
      <c r="BF150" s="99">
        <f>IF(L150&lt;&gt;0,1,0)</f>
        <v>0</v>
      </c>
      <c r="BH150" s="99">
        <f>IF(N150&lt;&gt;0,1,0)</f>
        <v>0</v>
      </c>
      <c r="BJ150" s="99">
        <f>IF(P150&lt;&gt;0,1,0)</f>
        <v>0</v>
      </c>
      <c r="BL150" s="99">
        <f>IF(R150&lt;&gt;0,1,0)</f>
        <v>0</v>
      </c>
      <c r="BN150" s="99">
        <f>IF(T150&lt;&gt;0,1,0)</f>
        <v>0</v>
      </c>
      <c r="BP150" s="99">
        <f>IF(V150&lt;&gt;0,1,0)</f>
        <v>0</v>
      </c>
      <c r="BR150" s="99">
        <f>IF(X150&lt;&gt;0,1,0)</f>
        <v>0</v>
      </c>
      <c r="BT150" s="99">
        <f>IF(Z150&lt;&gt;0,1,0)</f>
        <v>0</v>
      </c>
      <c r="BV150" s="99">
        <f>IF(AB150&lt;&gt;0,1,0)</f>
        <v>0</v>
      </c>
      <c r="BX150" s="99">
        <f>IF(AD150&lt;&gt;0,1,0)</f>
        <v>0</v>
      </c>
      <c r="BZ150" s="99">
        <f>IF(AF150&lt;&gt;0,1,0)</f>
        <v>0</v>
      </c>
      <c r="CB150" s="99">
        <f>IF(AH150&lt;&gt;0,1,0)</f>
        <v>0</v>
      </c>
      <c r="CD150" s="99">
        <f>IF(AJ150&lt;&gt;0,1,0)</f>
        <v>0</v>
      </c>
      <c r="CF150" s="99">
        <f>IF(AL150&lt;&gt;0,1,0)</f>
        <v>0</v>
      </c>
      <c r="CH150" s="99">
        <f>IF(AN150&lt;&gt;0,1,0)</f>
        <v>0</v>
      </c>
      <c r="CJ150" s="99">
        <f>IF(AP150&lt;&gt;0,1,0)</f>
        <v>0</v>
      </c>
      <c r="CL150" s="99">
        <f>IF(AR150&lt;&gt;0,1,0)</f>
        <v>0</v>
      </c>
      <c r="CN150" s="99">
        <f>IF(AT150&lt;&gt;0,1,0)</f>
        <v>0</v>
      </c>
      <c r="CP150" s="99">
        <f>IF(AV150&lt;&gt;0,1,0)</f>
        <v>0</v>
      </c>
      <c r="CR150" s="99">
        <f>IF(AX150&lt;&gt;0,1,0)</f>
        <v>0</v>
      </c>
      <c r="CT150" s="99">
        <f>IF(AZ150&lt;&gt;0,1,0)</f>
        <v>0</v>
      </c>
      <c r="CV150" s="99">
        <f>IF(BB150&lt;&gt;0,1,0)</f>
        <v>0</v>
      </c>
      <c r="CX150" s="99">
        <f>IF(BD150&lt;&gt;0,1,0)</f>
        <v>0</v>
      </c>
    </row>
    <row r="151" spans="2:102" ht="24.75" customHeight="1">
      <c r="B151" s="329" t="s">
        <v>352</v>
      </c>
      <c r="C151" s="330"/>
      <c r="D151" s="332">
        <f>IF('6 Obecność na treningu'!B108="","",'6 Obecność na treningu'!B108)</f>
      </c>
      <c r="E151" s="332">
        <f>IF('6 Obecność na treningu'!C108="","",'6 Obecność na treningu'!C108)</f>
      </c>
      <c r="F151" s="333">
        <f>IF('6 Obecność na treningu'!D108="","",'6 Obecność na treningu'!D108)</f>
      </c>
      <c r="G151" s="334">
        <f>IF(SUM(BF151:CX151)=0,"",SUM(BF151:CX151))</f>
      </c>
      <c r="H151" s="293" t="s">
        <v>257</v>
      </c>
      <c r="I151" s="293"/>
      <c r="L151" s="99">
        <f>COUNTIF('6 Obecność na treningu'!G108:H108,("=T"))+COUNTIF('6 Obecność na treningu'!G108:H108,("=C"))+COUNTIF('6 Obecność na treningu'!G108:H108,("=K"))</f>
        <v>0</v>
      </c>
      <c r="N151" s="99">
        <f>COUNTIF('6 Obecność na treningu'!I108:J108,("=T"))+COUNTIF('6 Obecność na treningu'!I108:J108,("=C"))+COUNTIF('6 Obecność na treningu'!I108:J108,("=K"))</f>
        <v>0</v>
      </c>
      <c r="P151" s="99">
        <f>COUNTIF('6 Obecność na treningu'!K108:L108,("=T"))+COUNTIF('6 Obecność na treningu'!K108:L108,("=C"))+COUNTIF('6 Obecność na treningu'!K108:L108,("=K"))</f>
        <v>0</v>
      </c>
      <c r="R151" s="99">
        <f>COUNTIF('6 Obecność na treningu'!M108:N108,("=T"))+COUNTIF('6 Obecność na treningu'!M108:N108,("=C"))+COUNTIF('6 Obecność na treningu'!M108:N108,("=K"))</f>
        <v>0</v>
      </c>
      <c r="T151" s="99">
        <f>COUNTIF('6 Obecność na treningu'!O108:P108,("=T"))+COUNTIF('6 Obecność na treningu'!O108:P108,("=C"))+COUNTIF('6 Obecność na treningu'!O108:P108,("=K"))</f>
        <v>0</v>
      </c>
      <c r="V151" s="99">
        <f>COUNTIF('6 Obecność na treningu'!Q108:R108,("=T"))+COUNTIF('6 Obecność na treningu'!Q108:R108,("=C"))+COUNTIF('6 Obecność na treningu'!Q108:R108,("=K"))</f>
        <v>0</v>
      </c>
      <c r="X151" s="99">
        <f>COUNTIF('6 Obecność na treningu'!S108:T108,("=T"))+COUNTIF('6 Obecność na treningu'!S108:T108,("=C"))+COUNTIF('6 Obecność na treningu'!S108:T108,("=K"))</f>
        <v>0</v>
      </c>
      <c r="Z151" s="99">
        <f>COUNTIF('6 Obecność na treningu'!U108:V108,("=T"))+COUNTIF('6 Obecność na treningu'!U108:V108,("=C"))+COUNTIF('6 Obecność na treningu'!U108:V108,("=K"))</f>
        <v>0</v>
      </c>
      <c r="AB151" s="99">
        <f>COUNTIF('6 Obecność na treningu'!W108:X108,("=T"))+COUNTIF('6 Obecność na treningu'!W108:X108,("=C"))+COUNTIF('6 Obecność na treningu'!W108:X108,("=K"))</f>
        <v>0</v>
      </c>
      <c r="AD151" s="99">
        <f>COUNTIF('6 Obecność na treningu'!Y108:Z108,("=T"))+COUNTIF('6 Obecność na treningu'!Y108:Z108,("=C"))+COUNTIF('6 Obecność na treningu'!Y108:Z108,("=K"))</f>
        <v>0</v>
      </c>
      <c r="AF151" s="99">
        <f>COUNTIF('6 Obecność na treningu'!AA108:AB108,("=T"))+COUNTIF('6 Obecność na treningu'!AA108:AB108,("=C"))+COUNTIF('6 Obecność na treningu'!AA108:AB108,("=K"))</f>
        <v>0</v>
      </c>
      <c r="AH151" s="99">
        <f>COUNTIF('6 Obecność na treningu'!AC108:AD108,("=T"))+COUNTIF('6 Obecność na treningu'!AC108:AD108,("=C"))+COUNTIF('6 Obecność na treningu'!AC108:AD108,("=K"))</f>
        <v>0</v>
      </c>
      <c r="AJ151" s="99">
        <f>COUNTIF('6 Obecność na treningu'!AE108:AF108,("=T"))+COUNTIF('6 Obecność na treningu'!AE108:AF108,("=C"))+COUNTIF('6 Obecność na treningu'!AE108:AF108,("=K"))</f>
        <v>0</v>
      </c>
      <c r="AL151" s="99">
        <f>COUNTIF('6 Obecność na treningu'!AG108:AH108,("=T"))+COUNTIF('6 Obecność na treningu'!AG108:AH108,("=C"))+COUNTIF('6 Obecność na treningu'!AG108:AH108,("=K"))</f>
        <v>0</v>
      </c>
      <c r="AN151" s="99">
        <f>COUNTIF('6 Obecność na treningu'!AI108:AJ108,("=T"))+COUNTIF('6 Obecność na treningu'!AI108:AJ108,("=C"))+COUNTIF('6 Obecność na treningu'!AI108:AJ108,("=K"))</f>
        <v>0</v>
      </c>
      <c r="AP151" s="99">
        <f>COUNTIF('6 Obecność na treningu'!AK108:AL108,("=T"))+COUNTIF('6 Obecność na treningu'!AK108:AL108,("=C"))+COUNTIF('6 Obecność na treningu'!AK108:AL108,("=K"))</f>
        <v>0</v>
      </c>
      <c r="AR151" s="99">
        <f>COUNTIF('6 Obecność na treningu'!AM108:AN108,("=T"))+COUNTIF('6 Obecność na treningu'!AM108:AN108,("=C"))+COUNTIF('6 Obecność na treningu'!AM108:AN108,("=K"))</f>
        <v>0</v>
      </c>
      <c r="AT151" s="99">
        <f>COUNTIF('6 Obecność na treningu'!AO108:AP108,("=T"))+COUNTIF('6 Obecność na treningu'!AO108:AP108,("=C"))+COUNTIF('6 Obecność na treningu'!AO108:AP108,("=K"))</f>
        <v>0</v>
      </c>
      <c r="AV151" s="99">
        <f>COUNTIF('6 Obecność na treningu'!AQ108:AR108,("=T"))+COUNTIF('6 Obecność na treningu'!AQ108:AR108,("=C"))+COUNTIF('6 Obecność na treningu'!AQ108:AR108,("=K"))</f>
        <v>0</v>
      </c>
      <c r="AX151" s="99">
        <f>COUNTIF('6 Obecność na treningu'!AS108:AT108,("=T"))+COUNTIF('6 Obecność na treningu'!AS108:AT108,("=C"))+COUNTIF('6 Obecność na treningu'!AS108:AT108,("=K"))</f>
        <v>0</v>
      </c>
      <c r="AZ151" s="99">
        <f>COUNTIF('6 Obecność na treningu'!AU108:AV108,("=T"))+COUNTIF('6 Obecność na treningu'!AU108:AV108,("=C"))+COUNTIF('6 Obecność na treningu'!AU108:AV108,("=K"))</f>
        <v>0</v>
      </c>
      <c r="BB151" s="99">
        <f>COUNTIF('6 Obecność na treningu'!AW108:AX108,("=T"))+COUNTIF('6 Obecność na treningu'!AW108:AX108,("=C"))+COUNTIF('6 Obecność na treningu'!AW108:AX108,("=K"))</f>
        <v>0</v>
      </c>
      <c r="BD151" s="322">
        <f>COUNTIF('6 Obecność na treningu'!AY108:AZ108,("=T"))+COUNTIF('6 Obecność na treningu'!AY108:AZ108,("=C"))+COUNTIF('6 Obecność na treningu'!AY108:AZ108,("=K"))</f>
        <v>0</v>
      </c>
      <c r="BF151" s="99">
        <f>IF(L151&lt;&gt;0,1,0)</f>
        <v>0</v>
      </c>
      <c r="BH151" s="99">
        <f>IF(N151&lt;&gt;0,1,0)</f>
        <v>0</v>
      </c>
      <c r="BJ151" s="99">
        <f>IF(P151&lt;&gt;0,1,0)</f>
        <v>0</v>
      </c>
      <c r="BL151" s="99">
        <f>IF(R151&lt;&gt;0,1,0)</f>
        <v>0</v>
      </c>
      <c r="BN151" s="99">
        <f>IF(T151&lt;&gt;0,1,0)</f>
        <v>0</v>
      </c>
      <c r="BP151" s="99">
        <f>IF(V151&lt;&gt;0,1,0)</f>
        <v>0</v>
      </c>
      <c r="BR151" s="99">
        <f>IF(X151&lt;&gt;0,1,0)</f>
        <v>0</v>
      </c>
      <c r="BT151" s="99">
        <f>IF(Z151&lt;&gt;0,1,0)</f>
        <v>0</v>
      </c>
      <c r="BV151" s="99">
        <f>IF(AB151&lt;&gt;0,1,0)</f>
        <v>0</v>
      </c>
      <c r="BX151" s="99">
        <f>IF(AD151&lt;&gt;0,1,0)</f>
        <v>0</v>
      </c>
      <c r="BZ151" s="99">
        <f>IF(AF151&lt;&gt;0,1,0)</f>
        <v>0</v>
      </c>
      <c r="CB151" s="99">
        <f>IF(AH151&lt;&gt;0,1,0)</f>
        <v>0</v>
      </c>
      <c r="CD151" s="99">
        <f>IF(AJ151&lt;&gt;0,1,0)</f>
        <v>0</v>
      </c>
      <c r="CF151" s="99">
        <f>IF(AL151&lt;&gt;0,1,0)</f>
        <v>0</v>
      </c>
      <c r="CH151" s="99">
        <f>IF(AN151&lt;&gt;0,1,0)</f>
        <v>0</v>
      </c>
      <c r="CJ151" s="99">
        <f>IF(AP151&lt;&gt;0,1,0)</f>
        <v>0</v>
      </c>
      <c r="CL151" s="99">
        <f>IF(AR151&lt;&gt;0,1,0)</f>
        <v>0</v>
      </c>
      <c r="CN151" s="99">
        <f>IF(AT151&lt;&gt;0,1,0)</f>
        <v>0</v>
      </c>
      <c r="CP151" s="99">
        <f>IF(AV151&lt;&gt;0,1,0)</f>
        <v>0</v>
      </c>
      <c r="CR151" s="99">
        <f>IF(AX151&lt;&gt;0,1,0)</f>
        <v>0</v>
      </c>
      <c r="CT151" s="99">
        <f>IF(AZ151&lt;&gt;0,1,0)</f>
        <v>0</v>
      </c>
      <c r="CV151" s="99">
        <f>IF(BB151&lt;&gt;0,1,0)</f>
        <v>0</v>
      </c>
      <c r="CX151" s="99">
        <f>IF(BD151&lt;&gt;0,1,0)</f>
        <v>0</v>
      </c>
    </row>
    <row r="152" spans="2:102" ht="24.75" customHeight="1">
      <c r="B152" s="329" t="s">
        <v>353</v>
      </c>
      <c r="C152" s="330"/>
      <c r="D152" s="332">
        <f>IF('6 Obecność na treningu'!B109="","",'6 Obecność na treningu'!B109)</f>
      </c>
      <c r="E152" s="332">
        <f>IF('6 Obecność na treningu'!C109="","",'6 Obecność na treningu'!C109)</f>
      </c>
      <c r="F152" s="333">
        <f>IF('6 Obecność na treningu'!D109="","",'6 Obecność na treningu'!D109)</f>
      </c>
      <c r="G152" s="334">
        <f>IF(SUM(BF152:CX152)=0,"",SUM(BF152:CX152))</f>
      </c>
      <c r="H152" s="293" t="s">
        <v>257</v>
      </c>
      <c r="I152" s="293"/>
      <c r="L152" s="99">
        <f>COUNTIF('6 Obecność na treningu'!G109:H109,("=T"))+COUNTIF('6 Obecność na treningu'!G109:H109,("=C"))+COUNTIF('6 Obecność na treningu'!G109:H109,("=K"))</f>
        <v>0</v>
      </c>
      <c r="N152" s="99">
        <f>COUNTIF('6 Obecność na treningu'!I109:J109,("=T"))+COUNTIF('6 Obecność na treningu'!I109:J109,("=C"))+COUNTIF('6 Obecność na treningu'!I109:J109,("=K"))</f>
        <v>0</v>
      </c>
      <c r="P152" s="99">
        <f>COUNTIF('6 Obecność na treningu'!K109:L109,("=T"))+COUNTIF('6 Obecność na treningu'!K109:L109,("=C"))+COUNTIF('6 Obecność na treningu'!K109:L109,("=K"))</f>
        <v>0</v>
      </c>
      <c r="R152" s="99">
        <f>COUNTIF('6 Obecność na treningu'!M109:N109,("=T"))+COUNTIF('6 Obecność na treningu'!M109:N109,("=C"))+COUNTIF('6 Obecność na treningu'!M109:N109,("=K"))</f>
        <v>0</v>
      </c>
      <c r="T152" s="99">
        <f>COUNTIF('6 Obecność na treningu'!O109:P109,("=T"))+COUNTIF('6 Obecność na treningu'!O109:P109,("=C"))+COUNTIF('6 Obecność na treningu'!O109:P109,("=K"))</f>
        <v>0</v>
      </c>
      <c r="V152" s="99">
        <f>COUNTIF('6 Obecność na treningu'!Q109:R109,("=T"))+COUNTIF('6 Obecność na treningu'!Q109:R109,("=C"))+COUNTIF('6 Obecność na treningu'!Q109:R109,("=K"))</f>
        <v>0</v>
      </c>
      <c r="X152" s="99">
        <f>COUNTIF('6 Obecność na treningu'!S109:T109,("=T"))+COUNTIF('6 Obecność na treningu'!S109:T109,("=C"))+COUNTIF('6 Obecność na treningu'!S109:T109,("=K"))</f>
        <v>0</v>
      </c>
      <c r="Z152" s="99">
        <f>COUNTIF('6 Obecność na treningu'!U109:V109,("=T"))+COUNTIF('6 Obecność na treningu'!U109:V109,("=C"))+COUNTIF('6 Obecność na treningu'!U109:V109,("=K"))</f>
        <v>0</v>
      </c>
      <c r="AB152" s="99">
        <f>COUNTIF('6 Obecność na treningu'!W109:X109,("=T"))+COUNTIF('6 Obecność na treningu'!W109:X109,("=C"))+COUNTIF('6 Obecność na treningu'!W109:X109,("=K"))</f>
        <v>0</v>
      </c>
      <c r="AD152" s="99">
        <f>COUNTIF('6 Obecność na treningu'!Y109:Z109,("=T"))+COUNTIF('6 Obecność na treningu'!Y109:Z109,("=C"))+COUNTIF('6 Obecność na treningu'!Y109:Z109,("=K"))</f>
        <v>0</v>
      </c>
      <c r="AF152" s="99">
        <f>COUNTIF('6 Obecność na treningu'!AA109:AB109,("=T"))+COUNTIF('6 Obecność na treningu'!AA109:AB109,("=C"))+COUNTIF('6 Obecność na treningu'!AA109:AB109,("=K"))</f>
        <v>0</v>
      </c>
      <c r="AH152" s="99">
        <f>COUNTIF('6 Obecność na treningu'!AC109:AD109,("=T"))+COUNTIF('6 Obecność na treningu'!AC109:AD109,("=C"))+COUNTIF('6 Obecność na treningu'!AC109:AD109,("=K"))</f>
        <v>0</v>
      </c>
      <c r="AJ152" s="99">
        <f>COUNTIF('6 Obecność na treningu'!AE109:AF109,("=T"))+COUNTIF('6 Obecność na treningu'!AE109:AF109,("=C"))+COUNTIF('6 Obecność na treningu'!AE109:AF109,("=K"))</f>
        <v>0</v>
      </c>
      <c r="AL152" s="99">
        <f>COUNTIF('6 Obecność na treningu'!AG109:AH109,("=T"))+COUNTIF('6 Obecność na treningu'!AG109:AH109,("=C"))+COUNTIF('6 Obecność na treningu'!AG109:AH109,("=K"))</f>
        <v>0</v>
      </c>
      <c r="AN152" s="99">
        <f>COUNTIF('6 Obecność na treningu'!AI109:AJ109,("=T"))+COUNTIF('6 Obecność na treningu'!AI109:AJ109,("=C"))+COUNTIF('6 Obecność na treningu'!AI109:AJ109,("=K"))</f>
        <v>0</v>
      </c>
      <c r="AP152" s="99">
        <f>COUNTIF('6 Obecność na treningu'!AK109:AL109,("=T"))+COUNTIF('6 Obecność na treningu'!AK109:AL109,("=C"))+COUNTIF('6 Obecność na treningu'!AK109:AL109,("=K"))</f>
        <v>0</v>
      </c>
      <c r="AR152" s="99">
        <f>COUNTIF('6 Obecność na treningu'!AM109:AN109,("=T"))+COUNTIF('6 Obecność na treningu'!AM109:AN109,("=C"))+COUNTIF('6 Obecność na treningu'!AM109:AN109,("=K"))</f>
        <v>0</v>
      </c>
      <c r="AT152" s="99">
        <f>COUNTIF('6 Obecność na treningu'!AO109:AP109,("=T"))+COUNTIF('6 Obecność na treningu'!AO109:AP109,("=C"))+COUNTIF('6 Obecność na treningu'!AO109:AP109,("=K"))</f>
        <v>0</v>
      </c>
      <c r="AV152" s="99">
        <f>COUNTIF('6 Obecność na treningu'!AQ109:AR109,("=T"))+COUNTIF('6 Obecność na treningu'!AQ109:AR109,("=C"))+COUNTIF('6 Obecność na treningu'!AQ109:AR109,("=K"))</f>
        <v>0</v>
      </c>
      <c r="AX152" s="99">
        <f>COUNTIF('6 Obecność na treningu'!AS109:AT109,("=T"))+COUNTIF('6 Obecność na treningu'!AS109:AT109,("=C"))+COUNTIF('6 Obecność na treningu'!AS109:AT109,("=K"))</f>
        <v>0</v>
      </c>
      <c r="AZ152" s="99">
        <f>COUNTIF('6 Obecność na treningu'!AU109:AV109,("=T"))+COUNTIF('6 Obecność na treningu'!AU109:AV109,("=C"))+COUNTIF('6 Obecność na treningu'!AU109:AV109,("=K"))</f>
        <v>0</v>
      </c>
      <c r="BB152" s="99">
        <f>COUNTIF('6 Obecność na treningu'!AW109:AX109,("=T"))+COUNTIF('6 Obecność na treningu'!AW109:AX109,("=C"))+COUNTIF('6 Obecność na treningu'!AW109:AX109,("=K"))</f>
        <v>0</v>
      </c>
      <c r="BD152" s="322">
        <f>COUNTIF('6 Obecność na treningu'!AY109:AZ109,("=T"))+COUNTIF('6 Obecność na treningu'!AY109:AZ109,("=C"))+COUNTIF('6 Obecność na treningu'!AY109:AZ109,("=K"))</f>
        <v>0</v>
      </c>
      <c r="BF152" s="99">
        <f>IF(L152&lt;&gt;0,1,0)</f>
        <v>0</v>
      </c>
      <c r="BH152" s="99">
        <f>IF(N152&lt;&gt;0,1,0)</f>
        <v>0</v>
      </c>
      <c r="BJ152" s="99">
        <f>IF(P152&lt;&gt;0,1,0)</f>
        <v>0</v>
      </c>
      <c r="BL152" s="99">
        <f>IF(R152&lt;&gt;0,1,0)</f>
        <v>0</v>
      </c>
      <c r="BN152" s="99">
        <f>IF(T152&lt;&gt;0,1,0)</f>
        <v>0</v>
      </c>
      <c r="BP152" s="99">
        <f>IF(V152&lt;&gt;0,1,0)</f>
        <v>0</v>
      </c>
      <c r="BR152" s="99">
        <f>IF(X152&lt;&gt;0,1,0)</f>
        <v>0</v>
      </c>
      <c r="BT152" s="99">
        <f>IF(Z152&lt;&gt;0,1,0)</f>
        <v>0</v>
      </c>
      <c r="BV152" s="99">
        <f>IF(AB152&lt;&gt;0,1,0)</f>
        <v>0</v>
      </c>
      <c r="BX152" s="99">
        <f>IF(AD152&lt;&gt;0,1,0)</f>
        <v>0</v>
      </c>
      <c r="BZ152" s="99">
        <f>IF(AF152&lt;&gt;0,1,0)</f>
        <v>0</v>
      </c>
      <c r="CB152" s="99">
        <f>IF(AH152&lt;&gt;0,1,0)</f>
        <v>0</v>
      </c>
      <c r="CD152" s="99">
        <f>IF(AJ152&lt;&gt;0,1,0)</f>
        <v>0</v>
      </c>
      <c r="CF152" s="99">
        <f>IF(AL152&lt;&gt;0,1,0)</f>
        <v>0</v>
      </c>
      <c r="CH152" s="99">
        <f>IF(AN152&lt;&gt;0,1,0)</f>
        <v>0</v>
      </c>
      <c r="CJ152" s="99">
        <f>IF(AP152&lt;&gt;0,1,0)</f>
        <v>0</v>
      </c>
      <c r="CL152" s="99">
        <f>IF(AR152&lt;&gt;0,1,0)</f>
        <v>0</v>
      </c>
      <c r="CN152" s="99">
        <f>IF(AT152&lt;&gt;0,1,0)</f>
        <v>0</v>
      </c>
      <c r="CP152" s="99">
        <f>IF(AV152&lt;&gt;0,1,0)</f>
        <v>0</v>
      </c>
      <c r="CR152" s="99">
        <f>IF(AX152&lt;&gt;0,1,0)</f>
        <v>0</v>
      </c>
      <c r="CT152" s="99">
        <f>IF(AZ152&lt;&gt;0,1,0)</f>
        <v>0</v>
      </c>
      <c r="CV152" s="99">
        <f>IF(BB152&lt;&gt;0,1,0)</f>
        <v>0</v>
      </c>
      <c r="CX152" s="99">
        <f>IF(BD152&lt;&gt;0,1,0)</f>
        <v>0</v>
      </c>
    </row>
    <row r="153" spans="2:102" ht="24.75" customHeight="1">
      <c r="B153" s="329" t="s">
        <v>354</v>
      </c>
      <c r="C153" s="330"/>
      <c r="D153" s="332">
        <f>IF('6 Obecność na treningu'!B110="","",'6 Obecność na treningu'!B110)</f>
      </c>
      <c r="E153" s="332">
        <f>IF('6 Obecność na treningu'!C110="","",'6 Obecność na treningu'!C110)</f>
      </c>
      <c r="F153" s="333">
        <f>IF('6 Obecność na treningu'!D110="","",'6 Obecność na treningu'!D110)</f>
      </c>
      <c r="G153" s="334">
        <f>IF(SUM(BF153:CX153)=0,"",SUM(BF153:CX153))</f>
      </c>
      <c r="H153" s="293" t="s">
        <v>257</v>
      </c>
      <c r="I153" s="293"/>
      <c r="L153" s="99">
        <f>COUNTIF('6 Obecność na treningu'!G110:H110,("=T"))+COUNTIF('6 Obecność na treningu'!G110:H110,("=C"))+COUNTIF('6 Obecność na treningu'!G110:H110,("=K"))</f>
        <v>0</v>
      </c>
      <c r="N153" s="99">
        <f>COUNTIF('6 Obecność na treningu'!I110:J110,("=T"))+COUNTIF('6 Obecność na treningu'!I110:J110,("=C"))+COUNTIF('6 Obecność na treningu'!I110:J110,("=K"))</f>
        <v>0</v>
      </c>
      <c r="P153" s="99">
        <f>COUNTIF('6 Obecność na treningu'!K110:L110,("=T"))+COUNTIF('6 Obecność na treningu'!K110:L110,("=C"))+COUNTIF('6 Obecność na treningu'!K110:L110,("=K"))</f>
        <v>0</v>
      </c>
      <c r="R153" s="99">
        <f>COUNTIF('6 Obecność na treningu'!M110:N110,("=T"))+COUNTIF('6 Obecność na treningu'!M110:N110,("=C"))+COUNTIF('6 Obecność na treningu'!M110:N110,("=K"))</f>
        <v>0</v>
      </c>
      <c r="T153" s="99">
        <f>COUNTIF('6 Obecność na treningu'!O110:P110,("=T"))+COUNTIF('6 Obecność na treningu'!O110:P110,("=C"))+COUNTIF('6 Obecność na treningu'!O110:P110,("=K"))</f>
        <v>0</v>
      </c>
      <c r="V153" s="99">
        <f>COUNTIF('6 Obecność na treningu'!Q110:R110,("=T"))+COUNTIF('6 Obecność na treningu'!Q110:R110,("=C"))+COUNTIF('6 Obecność na treningu'!Q110:R110,("=K"))</f>
        <v>0</v>
      </c>
      <c r="X153" s="99">
        <f>COUNTIF('6 Obecność na treningu'!S110:T110,("=T"))+COUNTIF('6 Obecność na treningu'!S110:T110,("=C"))+COUNTIF('6 Obecność na treningu'!S110:T110,("=K"))</f>
        <v>0</v>
      </c>
      <c r="Z153" s="99">
        <f>COUNTIF('6 Obecność na treningu'!U110:V110,("=T"))+COUNTIF('6 Obecność na treningu'!U110:V110,("=C"))+COUNTIF('6 Obecność na treningu'!U110:V110,("=K"))</f>
        <v>0</v>
      </c>
      <c r="AB153" s="99">
        <f>COUNTIF('6 Obecność na treningu'!W110:X110,("=T"))+COUNTIF('6 Obecność na treningu'!W110:X110,("=C"))+COUNTIF('6 Obecność na treningu'!W110:X110,("=K"))</f>
        <v>0</v>
      </c>
      <c r="AD153" s="99">
        <f>COUNTIF('6 Obecność na treningu'!Y110:Z110,("=T"))+COUNTIF('6 Obecność na treningu'!Y110:Z110,("=C"))+COUNTIF('6 Obecność na treningu'!Y110:Z110,("=K"))</f>
        <v>0</v>
      </c>
      <c r="AF153" s="99">
        <f>COUNTIF('6 Obecność na treningu'!AA110:AB110,("=T"))+COUNTIF('6 Obecność na treningu'!AA110:AB110,("=C"))+COUNTIF('6 Obecność na treningu'!AA110:AB110,("=K"))</f>
        <v>0</v>
      </c>
      <c r="AH153" s="99">
        <f>COUNTIF('6 Obecność na treningu'!AC110:AD110,("=T"))+COUNTIF('6 Obecność na treningu'!AC110:AD110,("=C"))+COUNTIF('6 Obecność na treningu'!AC110:AD110,("=K"))</f>
        <v>0</v>
      </c>
      <c r="AJ153" s="99">
        <f>COUNTIF('6 Obecność na treningu'!AE110:AF110,("=T"))+COUNTIF('6 Obecność na treningu'!AE110:AF110,("=C"))+COUNTIF('6 Obecność na treningu'!AE110:AF110,("=K"))</f>
        <v>0</v>
      </c>
      <c r="AL153" s="99">
        <f>COUNTIF('6 Obecność na treningu'!AG110:AH110,("=T"))+COUNTIF('6 Obecność na treningu'!AG110:AH110,("=C"))+COUNTIF('6 Obecność na treningu'!AG110:AH110,("=K"))</f>
        <v>0</v>
      </c>
      <c r="AN153" s="99">
        <f>COUNTIF('6 Obecność na treningu'!AI110:AJ110,("=T"))+COUNTIF('6 Obecność na treningu'!AI110:AJ110,("=C"))+COUNTIF('6 Obecność na treningu'!AI110:AJ110,("=K"))</f>
        <v>0</v>
      </c>
      <c r="AP153" s="99">
        <f>COUNTIF('6 Obecność na treningu'!AK110:AL110,("=T"))+COUNTIF('6 Obecność na treningu'!AK110:AL110,("=C"))+COUNTIF('6 Obecność na treningu'!AK110:AL110,("=K"))</f>
        <v>0</v>
      </c>
      <c r="AR153" s="99">
        <f>COUNTIF('6 Obecność na treningu'!AM110:AN110,("=T"))+COUNTIF('6 Obecność na treningu'!AM110:AN110,("=C"))+COUNTIF('6 Obecność na treningu'!AM110:AN110,("=K"))</f>
        <v>0</v>
      </c>
      <c r="AT153" s="99">
        <f>COUNTIF('6 Obecność na treningu'!AO110:AP110,("=T"))+COUNTIF('6 Obecność na treningu'!AO110:AP110,("=C"))+COUNTIF('6 Obecność na treningu'!AO110:AP110,("=K"))</f>
        <v>0</v>
      </c>
      <c r="AV153" s="99">
        <f>COUNTIF('6 Obecność na treningu'!AQ110:AR110,("=T"))+COUNTIF('6 Obecność na treningu'!AQ110:AR110,("=C"))+COUNTIF('6 Obecność na treningu'!AQ110:AR110,("=K"))</f>
        <v>0</v>
      </c>
      <c r="AX153" s="99">
        <f>COUNTIF('6 Obecność na treningu'!AS110:AT110,("=T"))+COUNTIF('6 Obecność na treningu'!AS110:AT110,("=C"))+COUNTIF('6 Obecność na treningu'!AS110:AT110,("=K"))</f>
        <v>0</v>
      </c>
      <c r="AZ153" s="99">
        <f>COUNTIF('6 Obecność na treningu'!AU110:AV110,("=T"))+COUNTIF('6 Obecność na treningu'!AU110:AV110,("=C"))+COUNTIF('6 Obecność na treningu'!AU110:AV110,("=K"))</f>
        <v>0</v>
      </c>
      <c r="BB153" s="99">
        <f>COUNTIF('6 Obecność na treningu'!AW110:AX110,("=T"))+COUNTIF('6 Obecność na treningu'!AW110:AX110,("=C"))+COUNTIF('6 Obecność na treningu'!AW110:AX110,("=K"))</f>
        <v>0</v>
      </c>
      <c r="BD153" s="322">
        <f>COUNTIF('6 Obecność na treningu'!AY110:AZ110,("=T"))+COUNTIF('6 Obecność na treningu'!AY110:AZ110,("=C"))+COUNTIF('6 Obecność na treningu'!AY110:AZ110,("=K"))</f>
        <v>0</v>
      </c>
      <c r="BF153" s="99">
        <f>IF(L153&lt;&gt;0,1,0)</f>
        <v>0</v>
      </c>
      <c r="BH153" s="99">
        <f>IF(N153&lt;&gt;0,1,0)</f>
        <v>0</v>
      </c>
      <c r="BJ153" s="99">
        <f>IF(P153&lt;&gt;0,1,0)</f>
        <v>0</v>
      </c>
      <c r="BL153" s="99">
        <f>IF(R153&lt;&gt;0,1,0)</f>
        <v>0</v>
      </c>
      <c r="BN153" s="99">
        <f>IF(T153&lt;&gt;0,1,0)</f>
        <v>0</v>
      </c>
      <c r="BP153" s="99">
        <f>IF(V153&lt;&gt;0,1,0)</f>
        <v>0</v>
      </c>
      <c r="BR153" s="99">
        <f>IF(X153&lt;&gt;0,1,0)</f>
        <v>0</v>
      </c>
      <c r="BT153" s="99">
        <f>IF(Z153&lt;&gt;0,1,0)</f>
        <v>0</v>
      </c>
      <c r="BV153" s="99">
        <f>IF(AB153&lt;&gt;0,1,0)</f>
        <v>0</v>
      </c>
      <c r="BX153" s="99">
        <f>IF(AD153&lt;&gt;0,1,0)</f>
        <v>0</v>
      </c>
      <c r="BZ153" s="99">
        <f>IF(AF153&lt;&gt;0,1,0)</f>
        <v>0</v>
      </c>
      <c r="CB153" s="99">
        <f>IF(AH153&lt;&gt;0,1,0)</f>
        <v>0</v>
      </c>
      <c r="CD153" s="99">
        <f>IF(AJ153&lt;&gt;0,1,0)</f>
        <v>0</v>
      </c>
      <c r="CF153" s="99">
        <f>IF(AL153&lt;&gt;0,1,0)</f>
        <v>0</v>
      </c>
      <c r="CH153" s="99">
        <f>IF(AN153&lt;&gt;0,1,0)</f>
        <v>0</v>
      </c>
      <c r="CJ153" s="99">
        <f>IF(AP153&lt;&gt;0,1,0)</f>
        <v>0</v>
      </c>
      <c r="CL153" s="99">
        <f>IF(AR153&lt;&gt;0,1,0)</f>
        <v>0</v>
      </c>
      <c r="CN153" s="99">
        <f>IF(AT153&lt;&gt;0,1,0)</f>
        <v>0</v>
      </c>
      <c r="CP153" s="99">
        <f>IF(AV153&lt;&gt;0,1,0)</f>
        <v>0</v>
      </c>
      <c r="CR153" s="99">
        <f>IF(AX153&lt;&gt;0,1,0)</f>
        <v>0</v>
      </c>
      <c r="CT153" s="99">
        <f>IF(AZ153&lt;&gt;0,1,0)</f>
        <v>0</v>
      </c>
      <c r="CV153" s="99">
        <f>IF(BB153&lt;&gt;0,1,0)</f>
        <v>0</v>
      </c>
      <c r="CX153" s="99">
        <f>IF(BD153&lt;&gt;0,1,0)</f>
        <v>0</v>
      </c>
    </row>
    <row r="154" spans="2:102" ht="24.75" customHeight="1">
      <c r="B154" s="329" t="s">
        <v>355</v>
      </c>
      <c r="C154" s="330"/>
      <c r="D154" s="332">
        <f>IF('6 Obecność na treningu'!B111="","",'6 Obecność na treningu'!B111)</f>
      </c>
      <c r="E154" s="332">
        <f>IF('6 Obecność na treningu'!C111="","",'6 Obecność na treningu'!C111)</f>
      </c>
      <c r="F154" s="333">
        <f>IF('6 Obecność na treningu'!D111="","",'6 Obecność na treningu'!D111)</f>
      </c>
      <c r="G154" s="334">
        <f>IF(SUM(BF154:CX154)=0,"",SUM(BF154:CX154))</f>
      </c>
      <c r="H154" s="293" t="s">
        <v>257</v>
      </c>
      <c r="I154" s="293"/>
      <c r="L154" s="99">
        <f>COUNTIF('6 Obecność na treningu'!G111:H111,("=T"))+COUNTIF('6 Obecność na treningu'!G111:H111,("=C"))+COUNTIF('6 Obecność na treningu'!G111:H111,("=K"))</f>
        <v>0</v>
      </c>
      <c r="N154" s="99">
        <f>COUNTIF('6 Obecność na treningu'!I111:J111,("=T"))+COUNTIF('6 Obecność na treningu'!I111:J111,("=C"))+COUNTIF('6 Obecność na treningu'!I111:J111,("=K"))</f>
        <v>0</v>
      </c>
      <c r="P154" s="99">
        <f>COUNTIF('6 Obecność na treningu'!K111:L111,("=T"))+COUNTIF('6 Obecność na treningu'!K111:L111,("=C"))+COUNTIF('6 Obecność na treningu'!K111:L111,("=K"))</f>
        <v>0</v>
      </c>
      <c r="R154" s="99">
        <f>COUNTIF('6 Obecność na treningu'!M111:N111,("=T"))+COUNTIF('6 Obecność na treningu'!M111:N111,("=C"))+COUNTIF('6 Obecność na treningu'!M111:N111,("=K"))</f>
        <v>0</v>
      </c>
      <c r="T154" s="99">
        <f>COUNTIF('6 Obecność na treningu'!O111:P111,("=T"))+COUNTIF('6 Obecność na treningu'!O111:P111,("=C"))+COUNTIF('6 Obecność na treningu'!O111:P111,("=K"))</f>
        <v>0</v>
      </c>
      <c r="V154" s="99">
        <f>COUNTIF('6 Obecność na treningu'!Q111:R111,("=T"))+COUNTIF('6 Obecność na treningu'!Q111:R111,("=C"))+COUNTIF('6 Obecność na treningu'!Q111:R111,("=K"))</f>
        <v>0</v>
      </c>
      <c r="X154" s="99">
        <f>COUNTIF('6 Obecność na treningu'!S111:T111,("=T"))+COUNTIF('6 Obecność na treningu'!S111:T111,("=C"))+COUNTIF('6 Obecność na treningu'!S111:T111,("=K"))</f>
        <v>0</v>
      </c>
      <c r="Z154" s="99">
        <f>COUNTIF('6 Obecność na treningu'!U111:V111,("=T"))+COUNTIF('6 Obecność na treningu'!U111:V111,("=C"))+COUNTIF('6 Obecność na treningu'!U111:V111,("=K"))</f>
        <v>0</v>
      </c>
      <c r="AB154" s="99">
        <f>COUNTIF('6 Obecność na treningu'!W111:X111,("=T"))+COUNTIF('6 Obecność na treningu'!W111:X111,("=C"))+COUNTIF('6 Obecność na treningu'!W111:X111,("=K"))</f>
        <v>0</v>
      </c>
      <c r="AD154" s="99">
        <f>COUNTIF('6 Obecność na treningu'!Y111:Z111,("=T"))+COUNTIF('6 Obecność na treningu'!Y111:Z111,("=C"))+COUNTIF('6 Obecność na treningu'!Y111:Z111,("=K"))</f>
        <v>0</v>
      </c>
      <c r="AF154" s="99">
        <f>COUNTIF('6 Obecność na treningu'!AA111:AB111,("=T"))+COUNTIF('6 Obecność na treningu'!AA111:AB111,("=C"))+COUNTIF('6 Obecność na treningu'!AA111:AB111,("=K"))</f>
        <v>0</v>
      </c>
      <c r="AH154" s="99">
        <f>COUNTIF('6 Obecność na treningu'!AC111:AD111,("=T"))+COUNTIF('6 Obecność na treningu'!AC111:AD111,("=C"))+COUNTIF('6 Obecność na treningu'!AC111:AD111,("=K"))</f>
        <v>0</v>
      </c>
      <c r="AJ154" s="99">
        <f>COUNTIF('6 Obecność na treningu'!AE111:AF111,("=T"))+COUNTIF('6 Obecność na treningu'!AE111:AF111,("=C"))+COUNTIF('6 Obecność na treningu'!AE111:AF111,("=K"))</f>
        <v>0</v>
      </c>
      <c r="AL154" s="99">
        <f>COUNTIF('6 Obecność na treningu'!AG111:AH111,("=T"))+COUNTIF('6 Obecność na treningu'!AG111:AH111,("=C"))+COUNTIF('6 Obecność na treningu'!AG111:AH111,("=K"))</f>
        <v>0</v>
      </c>
      <c r="AN154" s="99">
        <f>COUNTIF('6 Obecność na treningu'!AI111:AJ111,("=T"))+COUNTIF('6 Obecność na treningu'!AI111:AJ111,("=C"))+COUNTIF('6 Obecność na treningu'!AI111:AJ111,("=K"))</f>
        <v>0</v>
      </c>
      <c r="AP154" s="99">
        <f>COUNTIF('6 Obecność na treningu'!AK111:AL111,("=T"))+COUNTIF('6 Obecność na treningu'!AK111:AL111,("=C"))+COUNTIF('6 Obecność na treningu'!AK111:AL111,("=K"))</f>
        <v>0</v>
      </c>
      <c r="AR154" s="99">
        <f>COUNTIF('6 Obecność na treningu'!AM111:AN111,("=T"))+COUNTIF('6 Obecność na treningu'!AM111:AN111,("=C"))+COUNTIF('6 Obecność na treningu'!AM111:AN111,("=K"))</f>
        <v>0</v>
      </c>
      <c r="AT154" s="99">
        <f>COUNTIF('6 Obecność na treningu'!AO111:AP111,("=T"))+COUNTIF('6 Obecność na treningu'!AO111:AP111,("=C"))+COUNTIF('6 Obecność na treningu'!AO111:AP111,("=K"))</f>
        <v>0</v>
      </c>
      <c r="AV154" s="99">
        <f>COUNTIF('6 Obecność na treningu'!AQ111:AR111,("=T"))+COUNTIF('6 Obecność na treningu'!AQ111:AR111,("=C"))+COUNTIF('6 Obecność na treningu'!AQ111:AR111,("=K"))</f>
        <v>0</v>
      </c>
      <c r="AX154" s="99">
        <f>COUNTIF('6 Obecność na treningu'!AS111:AT111,("=T"))+COUNTIF('6 Obecność na treningu'!AS111:AT111,("=C"))+COUNTIF('6 Obecność na treningu'!AS111:AT111,("=K"))</f>
        <v>0</v>
      </c>
      <c r="AZ154" s="99">
        <f>COUNTIF('6 Obecność na treningu'!AU111:AV111,("=T"))+COUNTIF('6 Obecność na treningu'!AU111:AV111,("=C"))+COUNTIF('6 Obecność na treningu'!AU111:AV111,("=K"))</f>
        <v>0</v>
      </c>
      <c r="BB154" s="99">
        <f>COUNTIF('6 Obecność na treningu'!AW111:AX111,("=T"))+COUNTIF('6 Obecność na treningu'!AW111:AX111,("=C"))+COUNTIF('6 Obecność na treningu'!AW111:AX111,("=K"))</f>
        <v>0</v>
      </c>
      <c r="BD154" s="322">
        <f>COUNTIF('6 Obecność na treningu'!AY111:AZ111,("=T"))+COUNTIF('6 Obecność na treningu'!AY111:AZ111,("=C"))+COUNTIF('6 Obecność na treningu'!AY111:AZ111,("=K"))</f>
        <v>0</v>
      </c>
      <c r="BF154" s="99">
        <f>IF(L154&lt;&gt;0,1,0)</f>
        <v>0</v>
      </c>
      <c r="BH154" s="99">
        <f>IF(N154&lt;&gt;0,1,0)</f>
        <v>0</v>
      </c>
      <c r="BJ154" s="99">
        <f>IF(P154&lt;&gt;0,1,0)</f>
        <v>0</v>
      </c>
      <c r="BL154" s="99">
        <f>IF(R154&lt;&gt;0,1,0)</f>
        <v>0</v>
      </c>
      <c r="BN154" s="99">
        <f>IF(T154&lt;&gt;0,1,0)</f>
        <v>0</v>
      </c>
      <c r="BP154" s="99">
        <f>IF(V154&lt;&gt;0,1,0)</f>
        <v>0</v>
      </c>
      <c r="BR154" s="99">
        <f>IF(X154&lt;&gt;0,1,0)</f>
        <v>0</v>
      </c>
      <c r="BT154" s="99">
        <f>IF(Z154&lt;&gt;0,1,0)</f>
        <v>0</v>
      </c>
      <c r="BV154" s="99">
        <f>IF(AB154&lt;&gt;0,1,0)</f>
        <v>0</v>
      </c>
      <c r="BX154" s="99">
        <f>IF(AD154&lt;&gt;0,1,0)</f>
        <v>0</v>
      </c>
      <c r="BZ154" s="99">
        <f>IF(AF154&lt;&gt;0,1,0)</f>
        <v>0</v>
      </c>
      <c r="CB154" s="99">
        <f>IF(AH154&lt;&gt;0,1,0)</f>
        <v>0</v>
      </c>
      <c r="CD154" s="99">
        <f>IF(AJ154&lt;&gt;0,1,0)</f>
        <v>0</v>
      </c>
      <c r="CF154" s="99">
        <f>IF(AL154&lt;&gt;0,1,0)</f>
        <v>0</v>
      </c>
      <c r="CH154" s="99">
        <f>IF(AN154&lt;&gt;0,1,0)</f>
        <v>0</v>
      </c>
      <c r="CJ154" s="99">
        <f>IF(AP154&lt;&gt;0,1,0)</f>
        <v>0</v>
      </c>
      <c r="CL154" s="99">
        <f>IF(AR154&lt;&gt;0,1,0)</f>
        <v>0</v>
      </c>
      <c r="CN154" s="99">
        <f>IF(AT154&lt;&gt;0,1,0)</f>
        <v>0</v>
      </c>
      <c r="CP154" s="99">
        <f>IF(AV154&lt;&gt;0,1,0)</f>
        <v>0</v>
      </c>
      <c r="CR154" s="99">
        <f>IF(AX154&lt;&gt;0,1,0)</f>
        <v>0</v>
      </c>
      <c r="CT154" s="99">
        <f>IF(AZ154&lt;&gt;0,1,0)</f>
        <v>0</v>
      </c>
      <c r="CV154" s="99">
        <f>IF(BB154&lt;&gt;0,1,0)</f>
        <v>0</v>
      </c>
      <c r="CX154" s="99">
        <f>IF(BD154&lt;&gt;0,1,0)</f>
        <v>0</v>
      </c>
    </row>
    <row r="155" spans="2:102" ht="24.75" customHeight="1">
      <c r="B155" s="329" t="s">
        <v>356</v>
      </c>
      <c r="C155" s="330"/>
      <c r="D155" s="332">
        <f>IF('6 Obecność na treningu'!B112="","",'6 Obecność na treningu'!B112)</f>
      </c>
      <c r="E155" s="332">
        <f>IF('6 Obecność na treningu'!C112="","",'6 Obecność na treningu'!C112)</f>
      </c>
      <c r="F155" s="333">
        <f>IF('6 Obecność na treningu'!D112="","",'6 Obecność na treningu'!D112)</f>
      </c>
      <c r="G155" s="334">
        <f>IF(SUM(BF155:CX155)=0,"",SUM(BF155:CX155))</f>
      </c>
      <c r="H155" s="293" t="s">
        <v>257</v>
      </c>
      <c r="I155" s="293"/>
      <c r="L155" s="99">
        <f>COUNTIF('6 Obecność na treningu'!G112:H112,("=T"))+COUNTIF('6 Obecność na treningu'!G112:H112,("=C"))+COUNTIF('6 Obecność na treningu'!G112:H112,("=K"))</f>
        <v>0</v>
      </c>
      <c r="N155" s="99">
        <f>COUNTIF('6 Obecność na treningu'!I112:J112,("=T"))+COUNTIF('6 Obecność na treningu'!I112:J112,("=C"))+COUNTIF('6 Obecność na treningu'!I112:J112,("=K"))</f>
        <v>0</v>
      </c>
      <c r="P155" s="99">
        <f>COUNTIF('6 Obecność na treningu'!K112:L112,("=T"))+COUNTIF('6 Obecność na treningu'!K112:L112,("=C"))+COUNTIF('6 Obecność na treningu'!K112:L112,("=K"))</f>
        <v>0</v>
      </c>
      <c r="R155" s="99">
        <f>COUNTIF('6 Obecność na treningu'!M112:N112,("=T"))+COUNTIF('6 Obecność na treningu'!M112:N112,("=C"))+COUNTIF('6 Obecność na treningu'!M112:N112,("=K"))</f>
        <v>0</v>
      </c>
      <c r="T155" s="99">
        <f>COUNTIF('6 Obecność na treningu'!O112:P112,("=T"))+COUNTIF('6 Obecność na treningu'!O112:P112,("=C"))+COUNTIF('6 Obecność na treningu'!O112:P112,("=K"))</f>
        <v>0</v>
      </c>
      <c r="V155" s="99">
        <f>COUNTIF('6 Obecność na treningu'!Q112:R112,("=T"))+COUNTIF('6 Obecność na treningu'!Q112:R112,("=C"))+COUNTIF('6 Obecność na treningu'!Q112:R112,("=K"))</f>
        <v>0</v>
      </c>
      <c r="X155" s="99">
        <f>COUNTIF('6 Obecność na treningu'!S112:T112,("=T"))+COUNTIF('6 Obecność na treningu'!S112:T112,("=C"))+COUNTIF('6 Obecność na treningu'!S112:T112,("=K"))</f>
        <v>0</v>
      </c>
      <c r="Z155" s="99">
        <f>COUNTIF('6 Obecność na treningu'!U112:V112,("=T"))+COUNTIF('6 Obecność na treningu'!U112:V112,("=C"))+COUNTIF('6 Obecność na treningu'!U112:V112,("=K"))</f>
        <v>0</v>
      </c>
      <c r="AB155" s="99">
        <f>COUNTIF('6 Obecność na treningu'!W112:X112,("=T"))+COUNTIF('6 Obecność na treningu'!W112:X112,("=C"))+COUNTIF('6 Obecność na treningu'!W112:X112,("=K"))</f>
        <v>0</v>
      </c>
      <c r="AD155" s="99">
        <f>COUNTIF('6 Obecność na treningu'!Y112:Z112,("=T"))+COUNTIF('6 Obecność na treningu'!Y112:Z112,("=C"))+COUNTIF('6 Obecność na treningu'!Y112:Z112,("=K"))</f>
        <v>0</v>
      </c>
      <c r="AF155" s="99">
        <f>COUNTIF('6 Obecność na treningu'!AA112:AB112,("=T"))+COUNTIF('6 Obecność na treningu'!AA112:AB112,("=C"))+COUNTIF('6 Obecność na treningu'!AA112:AB112,("=K"))</f>
        <v>0</v>
      </c>
      <c r="AH155" s="99">
        <f>COUNTIF('6 Obecność na treningu'!AC112:AD112,("=T"))+COUNTIF('6 Obecność na treningu'!AC112:AD112,("=C"))+COUNTIF('6 Obecność na treningu'!AC112:AD112,("=K"))</f>
        <v>0</v>
      </c>
      <c r="AJ155" s="99">
        <f>COUNTIF('6 Obecność na treningu'!AE112:AF112,("=T"))+COUNTIF('6 Obecność na treningu'!AE112:AF112,("=C"))+COUNTIF('6 Obecność na treningu'!AE112:AF112,("=K"))</f>
        <v>0</v>
      </c>
      <c r="AL155" s="99">
        <f>COUNTIF('6 Obecność na treningu'!AG112:AH112,("=T"))+COUNTIF('6 Obecność na treningu'!AG112:AH112,("=C"))+COUNTIF('6 Obecność na treningu'!AG112:AH112,("=K"))</f>
        <v>0</v>
      </c>
      <c r="AN155" s="99">
        <f>COUNTIF('6 Obecność na treningu'!AI112:AJ112,("=T"))+COUNTIF('6 Obecność na treningu'!AI112:AJ112,("=C"))+COUNTIF('6 Obecność na treningu'!AI112:AJ112,("=K"))</f>
        <v>0</v>
      </c>
      <c r="AP155" s="99">
        <f>COUNTIF('6 Obecność na treningu'!AK112:AL112,("=T"))+COUNTIF('6 Obecność na treningu'!AK112:AL112,("=C"))+COUNTIF('6 Obecność na treningu'!AK112:AL112,("=K"))</f>
        <v>0</v>
      </c>
      <c r="AR155" s="99">
        <f>COUNTIF('6 Obecność na treningu'!AM112:AN112,("=T"))+COUNTIF('6 Obecność na treningu'!AM112:AN112,("=C"))+COUNTIF('6 Obecność na treningu'!AM112:AN112,("=K"))</f>
        <v>0</v>
      </c>
      <c r="AT155" s="99">
        <f>COUNTIF('6 Obecność na treningu'!AO112:AP112,("=T"))+COUNTIF('6 Obecność na treningu'!AO112:AP112,("=C"))+COUNTIF('6 Obecność na treningu'!AO112:AP112,("=K"))</f>
        <v>0</v>
      </c>
      <c r="AV155" s="99">
        <f>COUNTIF('6 Obecność na treningu'!AQ112:AR112,("=T"))+COUNTIF('6 Obecność na treningu'!AQ112:AR112,("=C"))+COUNTIF('6 Obecność na treningu'!AQ112:AR112,("=K"))</f>
        <v>0</v>
      </c>
      <c r="AX155" s="99">
        <f>COUNTIF('6 Obecność na treningu'!AS112:AT112,("=T"))+COUNTIF('6 Obecność na treningu'!AS112:AT112,("=C"))+COUNTIF('6 Obecność na treningu'!AS112:AT112,("=K"))</f>
        <v>0</v>
      </c>
      <c r="AZ155" s="99">
        <f>COUNTIF('6 Obecność na treningu'!AU112:AV112,("=T"))+COUNTIF('6 Obecność na treningu'!AU112:AV112,("=C"))+COUNTIF('6 Obecność na treningu'!AU112:AV112,("=K"))</f>
        <v>0</v>
      </c>
      <c r="BB155" s="99">
        <f>COUNTIF('6 Obecność na treningu'!AW112:AX112,("=T"))+COUNTIF('6 Obecność na treningu'!AW112:AX112,("=C"))+COUNTIF('6 Obecność na treningu'!AW112:AX112,("=K"))</f>
        <v>0</v>
      </c>
      <c r="BD155" s="322">
        <f>COUNTIF('6 Obecność na treningu'!AY112:AZ112,("=T"))+COUNTIF('6 Obecność na treningu'!AY112:AZ112,("=C"))+COUNTIF('6 Obecność na treningu'!AY112:AZ112,("=K"))</f>
        <v>0</v>
      </c>
      <c r="BF155" s="99">
        <f>IF(L155&lt;&gt;0,1,0)</f>
        <v>0</v>
      </c>
      <c r="BH155" s="99">
        <f>IF(N155&lt;&gt;0,1,0)</f>
        <v>0</v>
      </c>
      <c r="BJ155" s="99">
        <f>IF(P155&lt;&gt;0,1,0)</f>
        <v>0</v>
      </c>
      <c r="BL155" s="99">
        <f>IF(R155&lt;&gt;0,1,0)</f>
        <v>0</v>
      </c>
      <c r="BN155" s="99">
        <f>IF(T155&lt;&gt;0,1,0)</f>
        <v>0</v>
      </c>
      <c r="BP155" s="99">
        <f>IF(V155&lt;&gt;0,1,0)</f>
        <v>0</v>
      </c>
      <c r="BR155" s="99">
        <f>IF(X155&lt;&gt;0,1,0)</f>
        <v>0</v>
      </c>
      <c r="BT155" s="99">
        <f>IF(Z155&lt;&gt;0,1,0)</f>
        <v>0</v>
      </c>
      <c r="BV155" s="99">
        <f>IF(AB155&lt;&gt;0,1,0)</f>
        <v>0</v>
      </c>
      <c r="BX155" s="99">
        <f>IF(AD155&lt;&gt;0,1,0)</f>
        <v>0</v>
      </c>
      <c r="BZ155" s="99">
        <f>IF(AF155&lt;&gt;0,1,0)</f>
        <v>0</v>
      </c>
      <c r="CB155" s="99">
        <f>IF(AH155&lt;&gt;0,1,0)</f>
        <v>0</v>
      </c>
      <c r="CD155" s="99">
        <f>IF(AJ155&lt;&gt;0,1,0)</f>
        <v>0</v>
      </c>
      <c r="CF155" s="99">
        <f>IF(AL155&lt;&gt;0,1,0)</f>
        <v>0</v>
      </c>
      <c r="CH155" s="99">
        <f>IF(AN155&lt;&gt;0,1,0)</f>
        <v>0</v>
      </c>
      <c r="CJ155" s="99">
        <f>IF(AP155&lt;&gt;0,1,0)</f>
        <v>0</v>
      </c>
      <c r="CL155" s="99">
        <f>IF(AR155&lt;&gt;0,1,0)</f>
        <v>0</v>
      </c>
      <c r="CN155" s="99">
        <f>IF(AT155&lt;&gt;0,1,0)</f>
        <v>0</v>
      </c>
      <c r="CP155" s="99">
        <f>IF(AV155&lt;&gt;0,1,0)</f>
        <v>0</v>
      </c>
      <c r="CR155" s="99">
        <f>IF(AX155&lt;&gt;0,1,0)</f>
        <v>0</v>
      </c>
      <c r="CT155" s="99">
        <f>IF(AZ155&lt;&gt;0,1,0)</f>
        <v>0</v>
      </c>
      <c r="CV155" s="99">
        <f>IF(BB155&lt;&gt;0,1,0)</f>
        <v>0</v>
      </c>
      <c r="CX155" s="99">
        <f>IF(BD155&lt;&gt;0,1,0)</f>
        <v>0</v>
      </c>
    </row>
    <row r="156" spans="2:102" ht="24.75" customHeight="1">
      <c r="B156" s="329" t="s">
        <v>357</v>
      </c>
      <c r="C156" s="330"/>
      <c r="D156" s="332">
        <f>IF('6 Obecność na treningu'!B113="","",'6 Obecność na treningu'!B113)</f>
      </c>
      <c r="E156" s="332">
        <f>IF('6 Obecność na treningu'!C113="","",'6 Obecność na treningu'!C113)</f>
      </c>
      <c r="F156" s="333">
        <f>IF('6 Obecność na treningu'!D113="","",'6 Obecność na treningu'!D113)</f>
      </c>
      <c r="G156" s="334">
        <f>IF(SUM(BF156:CX156)=0,"",SUM(BF156:CX156))</f>
      </c>
      <c r="H156" s="293" t="s">
        <v>257</v>
      </c>
      <c r="I156" s="293"/>
      <c r="L156" s="99">
        <f>COUNTIF('6 Obecność na treningu'!G113:H113,("=T"))+COUNTIF('6 Obecność na treningu'!G113:H113,("=C"))+COUNTIF('6 Obecność na treningu'!G113:H113,("=K"))</f>
        <v>0</v>
      </c>
      <c r="N156" s="99">
        <f>COUNTIF('6 Obecność na treningu'!I113:J113,("=T"))+COUNTIF('6 Obecność na treningu'!I113:J113,("=C"))+COUNTIF('6 Obecność na treningu'!I113:J113,("=K"))</f>
        <v>0</v>
      </c>
      <c r="P156" s="99">
        <f>COUNTIF('6 Obecność na treningu'!K113:L113,("=T"))+COUNTIF('6 Obecność na treningu'!K113:L113,("=C"))+COUNTIF('6 Obecność na treningu'!K113:L113,("=K"))</f>
        <v>0</v>
      </c>
      <c r="R156" s="99">
        <f>COUNTIF('6 Obecność na treningu'!M113:N113,("=T"))+COUNTIF('6 Obecność na treningu'!M113:N113,("=C"))+COUNTIF('6 Obecność na treningu'!M113:N113,("=K"))</f>
        <v>0</v>
      </c>
      <c r="T156" s="99">
        <f>COUNTIF('6 Obecność na treningu'!O113:P113,("=T"))+COUNTIF('6 Obecność na treningu'!O113:P113,("=C"))+COUNTIF('6 Obecność na treningu'!O113:P113,("=K"))</f>
        <v>0</v>
      </c>
      <c r="V156" s="99">
        <f>COUNTIF('6 Obecność na treningu'!Q113:R113,("=T"))+COUNTIF('6 Obecność na treningu'!Q113:R113,("=C"))+COUNTIF('6 Obecność na treningu'!Q113:R113,("=K"))</f>
        <v>0</v>
      </c>
      <c r="X156" s="99">
        <f>COUNTIF('6 Obecność na treningu'!S113:T113,("=T"))+COUNTIF('6 Obecność na treningu'!S113:T113,("=C"))+COUNTIF('6 Obecność na treningu'!S113:T113,("=K"))</f>
        <v>0</v>
      </c>
      <c r="Z156" s="99">
        <f>COUNTIF('6 Obecność na treningu'!U113:V113,("=T"))+COUNTIF('6 Obecność na treningu'!U113:V113,("=C"))+COUNTIF('6 Obecność na treningu'!U113:V113,("=K"))</f>
        <v>0</v>
      </c>
      <c r="AB156" s="99">
        <f>COUNTIF('6 Obecność na treningu'!W113:X113,("=T"))+COUNTIF('6 Obecność na treningu'!W113:X113,("=C"))+COUNTIF('6 Obecność na treningu'!W113:X113,("=K"))</f>
        <v>0</v>
      </c>
      <c r="AD156" s="99">
        <f>COUNTIF('6 Obecność na treningu'!Y113:Z113,("=T"))+COUNTIF('6 Obecność na treningu'!Y113:Z113,("=C"))+COUNTIF('6 Obecność na treningu'!Y113:Z113,("=K"))</f>
        <v>0</v>
      </c>
      <c r="AF156" s="99">
        <f>COUNTIF('6 Obecność na treningu'!AA113:AB113,("=T"))+COUNTIF('6 Obecność na treningu'!AA113:AB113,("=C"))+COUNTIF('6 Obecność na treningu'!AA113:AB113,("=K"))</f>
        <v>0</v>
      </c>
      <c r="AH156" s="99">
        <f>COUNTIF('6 Obecność na treningu'!AC113:AD113,("=T"))+COUNTIF('6 Obecność na treningu'!AC113:AD113,("=C"))+COUNTIF('6 Obecność na treningu'!AC113:AD113,("=K"))</f>
        <v>0</v>
      </c>
      <c r="AJ156" s="99">
        <f>COUNTIF('6 Obecność na treningu'!AE113:AF113,("=T"))+COUNTIF('6 Obecność na treningu'!AE113:AF113,("=C"))+COUNTIF('6 Obecność na treningu'!AE113:AF113,("=K"))</f>
        <v>0</v>
      </c>
      <c r="AL156" s="99">
        <f>COUNTIF('6 Obecność na treningu'!AG113:AH113,("=T"))+COUNTIF('6 Obecność na treningu'!AG113:AH113,("=C"))+COUNTIF('6 Obecność na treningu'!AG113:AH113,("=K"))</f>
        <v>0</v>
      </c>
      <c r="AN156" s="99">
        <f>COUNTIF('6 Obecność na treningu'!AI113:AJ113,("=T"))+COUNTIF('6 Obecność na treningu'!AI113:AJ113,("=C"))+COUNTIF('6 Obecność na treningu'!AI113:AJ113,("=K"))</f>
        <v>0</v>
      </c>
      <c r="AP156" s="99">
        <f>COUNTIF('6 Obecność na treningu'!AK113:AL113,("=T"))+COUNTIF('6 Obecność na treningu'!AK113:AL113,("=C"))+COUNTIF('6 Obecność na treningu'!AK113:AL113,("=K"))</f>
        <v>0</v>
      </c>
      <c r="AR156" s="99">
        <f>COUNTIF('6 Obecność na treningu'!AM113:AN113,("=T"))+COUNTIF('6 Obecność na treningu'!AM113:AN113,("=C"))+COUNTIF('6 Obecność na treningu'!AM113:AN113,("=K"))</f>
        <v>0</v>
      </c>
      <c r="AT156" s="99">
        <f>COUNTIF('6 Obecność na treningu'!AO113:AP113,("=T"))+COUNTIF('6 Obecność na treningu'!AO113:AP113,("=C"))+COUNTIF('6 Obecność na treningu'!AO113:AP113,("=K"))</f>
        <v>0</v>
      </c>
      <c r="AV156" s="99">
        <f>COUNTIF('6 Obecność na treningu'!AQ113:AR113,("=T"))+COUNTIF('6 Obecność na treningu'!AQ113:AR113,("=C"))+COUNTIF('6 Obecność na treningu'!AQ113:AR113,("=K"))</f>
        <v>0</v>
      </c>
      <c r="AX156" s="99">
        <f>COUNTIF('6 Obecność na treningu'!AS113:AT113,("=T"))+COUNTIF('6 Obecność na treningu'!AS113:AT113,("=C"))+COUNTIF('6 Obecność na treningu'!AS113:AT113,("=K"))</f>
        <v>0</v>
      </c>
      <c r="AZ156" s="99">
        <f>COUNTIF('6 Obecność na treningu'!AU113:AV113,("=T"))+COUNTIF('6 Obecność na treningu'!AU113:AV113,("=C"))+COUNTIF('6 Obecność na treningu'!AU113:AV113,("=K"))</f>
        <v>0</v>
      </c>
      <c r="BB156" s="99">
        <f>COUNTIF('6 Obecność na treningu'!AW113:AX113,("=T"))+COUNTIF('6 Obecność na treningu'!AW113:AX113,("=C"))+COUNTIF('6 Obecność na treningu'!AW113:AX113,("=K"))</f>
        <v>0</v>
      </c>
      <c r="BD156" s="322">
        <f>COUNTIF('6 Obecność na treningu'!AY113:AZ113,("=T"))+COUNTIF('6 Obecność na treningu'!AY113:AZ113,("=C"))+COUNTIF('6 Obecność na treningu'!AY113:AZ113,("=K"))</f>
        <v>0</v>
      </c>
      <c r="BF156" s="99">
        <f>IF(L156&lt;&gt;0,1,0)</f>
        <v>0</v>
      </c>
      <c r="BH156" s="99">
        <f>IF(N156&lt;&gt;0,1,0)</f>
        <v>0</v>
      </c>
      <c r="BJ156" s="99">
        <f>IF(P156&lt;&gt;0,1,0)</f>
        <v>0</v>
      </c>
      <c r="BL156" s="99">
        <f>IF(R156&lt;&gt;0,1,0)</f>
        <v>0</v>
      </c>
      <c r="BN156" s="99">
        <f>IF(T156&lt;&gt;0,1,0)</f>
        <v>0</v>
      </c>
      <c r="BP156" s="99">
        <f>IF(V156&lt;&gt;0,1,0)</f>
        <v>0</v>
      </c>
      <c r="BR156" s="99">
        <f>IF(X156&lt;&gt;0,1,0)</f>
        <v>0</v>
      </c>
      <c r="BT156" s="99">
        <f>IF(Z156&lt;&gt;0,1,0)</f>
        <v>0</v>
      </c>
      <c r="BV156" s="99">
        <f>IF(AB156&lt;&gt;0,1,0)</f>
        <v>0</v>
      </c>
      <c r="BX156" s="99">
        <f>IF(AD156&lt;&gt;0,1,0)</f>
        <v>0</v>
      </c>
      <c r="BZ156" s="99">
        <f>IF(AF156&lt;&gt;0,1,0)</f>
        <v>0</v>
      </c>
      <c r="CB156" s="99">
        <f>IF(AH156&lt;&gt;0,1,0)</f>
        <v>0</v>
      </c>
      <c r="CD156" s="99">
        <f>IF(AJ156&lt;&gt;0,1,0)</f>
        <v>0</v>
      </c>
      <c r="CF156" s="99">
        <f>IF(AL156&lt;&gt;0,1,0)</f>
        <v>0</v>
      </c>
      <c r="CH156" s="99">
        <f>IF(AN156&lt;&gt;0,1,0)</f>
        <v>0</v>
      </c>
      <c r="CJ156" s="99">
        <f>IF(AP156&lt;&gt;0,1,0)</f>
        <v>0</v>
      </c>
      <c r="CL156" s="99">
        <f>IF(AR156&lt;&gt;0,1,0)</f>
        <v>0</v>
      </c>
      <c r="CN156" s="99">
        <f>IF(AT156&lt;&gt;0,1,0)</f>
        <v>0</v>
      </c>
      <c r="CP156" s="99">
        <f>IF(AV156&lt;&gt;0,1,0)</f>
        <v>0</v>
      </c>
      <c r="CR156" s="99">
        <f>IF(AX156&lt;&gt;0,1,0)</f>
        <v>0</v>
      </c>
      <c r="CT156" s="99">
        <f>IF(AZ156&lt;&gt;0,1,0)</f>
        <v>0</v>
      </c>
      <c r="CV156" s="99">
        <f>IF(BB156&lt;&gt;0,1,0)</f>
        <v>0</v>
      </c>
      <c r="CX156" s="99">
        <f>IF(BD156&lt;&gt;0,1,0)</f>
        <v>0</v>
      </c>
    </row>
    <row r="157" spans="2:102" ht="24.75" customHeight="1">
      <c r="B157" s="329" t="s">
        <v>358</v>
      </c>
      <c r="C157" s="330"/>
      <c r="D157" s="332">
        <f>IF('6 Obecność na treningu'!B114="","",'6 Obecność na treningu'!B114)</f>
      </c>
      <c r="E157" s="332">
        <f>IF('6 Obecność na treningu'!C114="","",'6 Obecność na treningu'!C114)</f>
      </c>
      <c r="F157" s="333">
        <f>IF('6 Obecność na treningu'!D114="","",'6 Obecność na treningu'!D114)</f>
      </c>
      <c r="G157" s="334">
        <f>IF(SUM(BF157:CX157)=0,"",SUM(BF157:CX157))</f>
      </c>
      <c r="H157" s="293" t="s">
        <v>257</v>
      </c>
      <c r="I157" s="293"/>
      <c r="L157" s="99">
        <f>COUNTIF('6 Obecność na treningu'!G114:H114,("=T"))+COUNTIF('6 Obecność na treningu'!G114:H114,("=C"))+COUNTIF('6 Obecność na treningu'!G114:H114,("=K"))</f>
        <v>0</v>
      </c>
      <c r="N157" s="99">
        <f>COUNTIF('6 Obecność na treningu'!I114:J114,("=T"))+COUNTIF('6 Obecność na treningu'!I114:J114,("=C"))+COUNTIF('6 Obecność na treningu'!I114:J114,("=K"))</f>
        <v>0</v>
      </c>
      <c r="P157" s="99">
        <f>COUNTIF('6 Obecność na treningu'!K114:L114,("=T"))+COUNTIF('6 Obecność na treningu'!K114:L114,("=C"))+COUNTIF('6 Obecność na treningu'!K114:L114,("=K"))</f>
        <v>0</v>
      </c>
      <c r="R157" s="99">
        <f>COUNTIF('6 Obecność na treningu'!M114:N114,("=T"))+COUNTIF('6 Obecność na treningu'!M114:N114,("=C"))+COUNTIF('6 Obecność na treningu'!M114:N114,("=K"))</f>
        <v>0</v>
      </c>
      <c r="T157" s="99">
        <f>COUNTIF('6 Obecność na treningu'!O114:P114,("=T"))+COUNTIF('6 Obecność na treningu'!O114:P114,("=C"))+COUNTIF('6 Obecność na treningu'!O114:P114,("=K"))</f>
        <v>0</v>
      </c>
      <c r="V157" s="99">
        <f>COUNTIF('6 Obecność na treningu'!Q114:R114,("=T"))+COUNTIF('6 Obecność na treningu'!Q114:R114,("=C"))+COUNTIF('6 Obecność na treningu'!Q114:R114,("=K"))</f>
        <v>0</v>
      </c>
      <c r="X157" s="99">
        <f>COUNTIF('6 Obecność na treningu'!S114:T114,("=T"))+COUNTIF('6 Obecność na treningu'!S114:T114,("=C"))+COUNTIF('6 Obecność na treningu'!S114:T114,("=K"))</f>
        <v>0</v>
      </c>
      <c r="Z157" s="99">
        <f>COUNTIF('6 Obecność na treningu'!U114:V114,("=T"))+COUNTIF('6 Obecność na treningu'!U114:V114,("=C"))+COUNTIF('6 Obecność na treningu'!U114:V114,("=K"))</f>
        <v>0</v>
      </c>
      <c r="AB157" s="99">
        <f>COUNTIF('6 Obecność na treningu'!W114:X114,("=T"))+COUNTIF('6 Obecność na treningu'!W114:X114,("=C"))+COUNTIF('6 Obecność na treningu'!W114:X114,("=K"))</f>
        <v>0</v>
      </c>
      <c r="AD157" s="99">
        <f>COUNTIF('6 Obecność na treningu'!Y114:Z114,("=T"))+COUNTIF('6 Obecność na treningu'!Y114:Z114,("=C"))+COUNTIF('6 Obecność na treningu'!Y114:Z114,("=K"))</f>
        <v>0</v>
      </c>
      <c r="AF157" s="99">
        <f>COUNTIF('6 Obecność na treningu'!AA114:AB114,("=T"))+COUNTIF('6 Obecność na treningu'!AA114:AB114,("=C"))+COUNTIF('6 Obecność na treningu'!AA114:AB114,("=K"))</f>
        <v>0</v>
      </c>
      <c r="AH157" s="99">
        <f>COUNTIF('6 Obecność na treningu'!AC114:AD114,("=T"))+COUNTIF('6 Obecność na treningu'!AC114:AD114,("=C"))+COUNTIF('6 Obecność na treningu'!AC114:AD114,("=K"))</f>
        <v>0</v>
      </c>
      <c r="AJ157" s="99">
        <f>COUNTIF('6 Obecność na treningu'!AE114:AF114,("=T"))+COUNTIF('6 Obecność na treningu'!AE114:AF114,("=C"))+COUNTIF('6 Obecność na treningu'!AE114:AF114,("=K"))</f>
        <v>0</v>
      </c>
      <c r="AL157" s="99">
        <f>COUNTIF('6 Obecność na treningu'!AG114:AH114,("=T"))+COUNTIF('6 Obecność na treningu'!AG114:AH114,("=C"))+COUNTIF('6 Obecność na treningu'!AG114:AH114,("=K"))</f>
        <v>0</v>
      </c>
      <c r="AN157" s="99">
        <f>COUNTIF('6 Obecność na treningu'!AI114:AJ114,("=T"))+COUNTIF('6 Obecność na treningu'!AI114:AJ114,("=C"))+COUNTIF('6 Obecność na treningu'!AI114:AJ114,("=K"))</f>
        <v>0</v>
      </c>
      <c r="AP157" s="99">
        <f>COUNTIF('6 Obecność na treningu'!AK114:AL114,("=T"))+COUNTIF('6 Obecność na treningu'!AK114:AL114,("=C"))+COUNTIF('6 Obecność na treningu'!AK114:AL114,("=K"))</f>
        <v>0</v>
      </c>
      <c r="AR157" s="99">
        <f>COUNTIF('6 Obecność na treningu'!AM114:AN114,("=T"))+COUNTIF('6 Obecność na treningu'!AM114:AN114,("=C"))+COUNTIF('6 Obecność na treningu'!AM114:AN114,("=K"))</f>
        <v>0</v>
      </c>
      <c r="AT157" s="99">
        <f>COUNTIF('6 Obecność na treningu'!AO114:AP114,("=T"))+COUNTIF('6 Obecność na treningu'!AO114:AP114,("=C"))+COUNTIF('6 Obecność na treningu'!AO114:AP114,("=K"))</f>
        <v>0</v>
      </c>
      <c r="AV157" s="99">
        <f>COUNTIF('6 Obecność na treningu'!AQ114:AR114,("=T"))+COUNTIF('6 Obecność na treningu'!AQ114:AR114,("=C"))+COUNTIF('6 Obecność na treningu'!AQ114:AR114,("=K"))</f>
        <v>0</v>
      </c>
      <c r="AX157" s="99">
        <f>COUNTIF('6 Obecność na treningu'!AS114:AT114,("=T"))+COUNTIF('6 Obecność na treningu'!AS114:AT114,("=C"))+COUNTIF('6 Obecność na treningu'!AS114:AT114,("=K"))</f>
        <v>0</v>
      </c>
      <c r="AZ157" s="99">
        <f>COUNTIF('6 Obecność na treningu'!AU114:AV114,("=T"))+COUNTIF('6 Obecność na treningu'!AU114:AV114,("=C"))+COUNTIF('6 Obecność na treningu'!AU114:AV114,("=K"))</f>
        <v>0</v>
      </c>
      <c r="BB157" s="99">
        <f>COUNTIF('6 Obecność na treningu'!AW114:AX114,("=T"))+COUNTIF('6 Obecność na treningu'!AW114:AX114,("=C"))+COUNTIF('6 Obecność na treningu'!AW114:AX114,("=K"))</f>
        <v>0</v>
      </c>
      <c r="BD157" s="322">
        <f>COUNTIF('6 Obecność na treningu'!AY114:AZ114,("=T"))+COUNTIF('6 Obecność na treningu'!AY114:AZ114,("=C"))+COUNTIF('6 Obecność na treningu'!AY114:AZ114,("=K"))</f>
        <v>0</v>
      </c>
      <c r="BF157" s="99">
        <f>IF(L157&lt;&gt;0,1,0)</f>
        <v>0</v>
      </c>
      <c r="BH157" s="99">
        <f>IF(N157&lt;&gt;0,1,0)</f>
        <v>0</v>
      </c>
      <c r="BJ157" s="99">
        <f>IF(P157&lt;&gt;0,1,0)</f>
        <v>0</v>
      </c>
      <c r="BL157" s="99">
        <f>IF(R157&lt;&gt;0,1,0)</f>
        <v>0</v>
      </c>
      <c r="BN157" s="99">
        <f>IF(T157&lt;&gt;0,1,0)</f>
        <v>0</v>
      </c>
      <c r="BP157" s="99">
        <f>IF(V157&lt;&gt;0,1,0)</f>
        <v>0</v>
      </c>
      <c r="BR157" s="99">
        <f>IF(X157&lt;&gt;0,1,0)</f>
        <v>0</v>
      </c>
      <c r="BT157" s="99">
        <f>IF(Z157&lt;&gt;0,1,0)</f>
        <v>0</v>
      </c>
      <c r="BV157" s="99">
        <f>IF(AB157&lt;&gt;0,1,0)</f>
        <v>0</v>
      </c>
      <c r="BX157" s="99">
        <f>IF(AD157&lt;&gt;0,1,0)</f>
        <v>0</v>
      </c>
      <c r="BZ157" s="99">
        <f>IF(AF157&lt;&gt;0,1,0)</f>
        <v>0</v>
      </c>
      <c r="CB157" s="99">
        <f>IF(AH157&lt;&gt;0,1,0)</f>
        <v>0</v>
      </c>
      <c r="CD157" s="99">
        <f>IF(AJ157&lt;&gt;0,1,0)</f>
        <v>0</v>
      </c>
      <c r="CF157" s="99">
        <f>IF(AL157&lt;&gt;0,1,0)</f>
        <v>0</v>
      </c>
      <c r="CH157" s="99">
        <f>IF(AN157&lt;&gt;0,1,0)</f>
        <v>0</v>
      </c>
      <c r="CJ157" s="99">
        <f>IF(AP157&lt;&gt;0,1,0)</f>
        <v>0</v>
      </c>
      <c r="CL157" s="99">
        <f>IF(AR157&lt;&gt;0,1,0)</f>
        <v>0</v>
      </c>
      <c r="CN157" s="99">
        <f>IF(AT157&lt;&gt;0,1,0)</f>
        <v>0</v>
      </c>
      <c r="CP157" s="99">
        <f>IF(AV157&lt;&gt;0,1,0)</f>
        <v>0</v>
      </c>
      <c r="CR157" s="99">
        <f>IF(AX157&lt;&gt;0,1,0)</f>
        <v>0</v>
      </c>
      <c r="CT157" s="99">
        <f>IF(AZ157&lt;&gt;0,1,0)</f>
        <v>0</v>
      </c>
      <c r="CV157" s="99">
        <f>IF(BB157&lt;&gt;0,1,0)</f>
        <v>0</v>
      </c>
      <c r="CX157" s="99">
        <f>IF(BD157&lt;&gt;0,1,0)</f>
        <v>0</v>
      </c>
    </row>
    <row r="158" spans="2:102" ht="24.75" customHeight="1">
      <c r="B158" s="329" t="s">
        <v>359</v>
      </c>
      <c r="C158" s="330"/>
      <c r="D158" s="332">
        <f>IF('6 Obecność na treningu'!B115="","",'6 Obecność na treningu'!B115)</f>
      </c>
      <c r="E158" s="332">
        <f>IF('6 Obecność na treningu'!C115="","",'6 Obecność na treningu'!C115)</f>
      </c>
      <c r="F158" s="333">
        <f>IF('6 Obecność na treningu'!D115="","",'6 Obecność na treningu'!D115)</f>
      </c>
      <c r="G158" s="334">
        <f>IF(SUM(BF158:CX158)=0,"",SUM(BF158:CX158))</f>
      </c>
      <c r="H158" s="293" t="s">
        <v>257</v>
      </c>
      <c r="I158" s="293"/>
      <c r="L158" s="99">
        <f>COUNTIF('6 Obecność na treningu'!G115:H115,("=T"))+COUNTIF('6 Obecność na treningu'!G115:H115,("=C"))+COUNTIF('6 Obecność na treningu'!G115:H115,("=K"))</f>
        <v>0</v>
      </c>
      <c r="N158" s="99">
        <f>COUNTIF('6 Obecność na treningu'!I115:J115,("=T"))+COUNTIF('6 Obecność na treningu'!I115:J115,("=C"))+COUNTIF('6 Obecność na treningu'!I115:J115,("=K"))</f>
        <v>0</v>
      </c>
      <c r="P158" s="99">
        <f>COUNTIF('6 Obecność na treningu'!K115:L115,("=T"))+COUNTIF('6 Obecność na treningu'!K115:L115,("=C"))+COUNTIF('6 Obecność na treningu'!K115:L115,("=K"))</f>
        <v>0</v>
      </c>
      <c r="R158" s="99">
        <f>COUNTIF('6 Obecność na treningu'!M115:N115,("=T"))+COUNTIF('6 Obecność na treningu'!M115:N115,("=C"))+COUNTIF('6 Obecność na treningu'!M115:N115,("=K"))</f>
        <v>0</v>
      </c>
      <c r="T158" s="99">
        <f>COUNTIF('6 Obecność na treningu'!O115:P115,("=T"))+COUNTIF('6 Obecność na treningu'!O115:P115,("=C"))+COUNTIF('6 Obecność na treningu'!O115:P115,("=K"))</f>
        <v>0</v>
      </c>
      <c r="V158" s="99">
        <f>COUNTIF('6 Obecność na treningu'!Q115:R115,("=T"))+COUNTIF('6 Obecność na treningu'!Q115:R115,("=C"))+COUNTIF('6 Obecność na treningu'!Q115:R115,("=K"))</f>
        <v>0</v>
      </c>
      <c r="X158" s="99">
        <f>COUNTIF('6 Obecność na treningu'!S115:T115,("=T"))+COUNTIF('6 Obecność na treningu'!S115:T115,("=C"))+COUNTIF('6 Obecność na treningu'!S115:T115,("=K"))</f>
        <v>0</v>
      </c>
      <c r="Z158" s="99">
        <f>COUNTIF('6 Obecność na treningu'!U115:V115,("=T"))+COUNTIF('6 Obecność na treningu'!U115:V115,("=C"))+COUNTIF('6 Obecność na treningu'!U115:V115,("=K"))</f>
        <v>0</v>
      </c>
      <c r="AB158" s="99">
        <f>COUNTIF('6 Obecność na treningu'!W115:X115,("=T"))+COUNTIF('6 Obecność na treningu'!W115:X115,("=C"))+COUNTIF('6 Obecność na treningu'!W115:X115,("=K"))</f>
        <v>0</v>
      </c>
      <c r="AD158" s="99">
        <f>COUNTIF('6 Obecność na treningu'!Y115:Z115,("=T"))+COUNTIF('6 Obecność na treningu'!Y115:Z115,("=C"))+COUNTIF('6 Obecność na treningu'!Y115:Z115,("=K"))</f>
        <v>0</v>
      </c>
      <c r="AF158" s="99">
        <f>COUNTIF('6 Obecność na treningu'!AA115:AB115,("=T"))+COUNTIF('6 Obecność na treningu'!AA115:AB115,("=C"))+COUNTIF('6 Obecność na treningu'!AA115:AB115,("=K"))</f>
        <v>0</v>
      </c>
      <c r="AH158" s="99">
        <f>COUNTIF('6 Obecność na treningu'!AC115:AD115,("=T"))+COUNTIF('6 Obecność na treningu'!AC115:AD115,("=C"))+COUNTIF('6 Obecność na treningu'!AC115:AD115,("=K"))</f>
        <v>0</v>
      </c>
      <c r="AJ158" s="99">
        <f>COUNTIF('6 Obecność na treningu'!AE115:AF115,("=T"))+COUNTIF('6 Obecność na treningu'!AE115:AF115,("=C"))+COUNTIF('6 Obecność na treningu'!AE115:AF115,("=K"))</f>
        <v>0</v>
      </c>
      <c r="AL158" s="99">
        <f>COUNTIF('6 Obecność na treningu'!AG115:AH115,("=T"))+COUNTIF('6 Obecność na treningu'!AG115:AH115,("=C"))+COUNTIF('6 Obecność na treningu'!AG115:AH115,("=K"))</f>
        <v>0</v>
      </c>
      <c r="AN158" s="99">
        <f>COUNTIF('6 Obecność na treningu'!AI115:AJ115,("=T"))+COUNTIF('6 Obecność na treningu'!AI115:AJ115,("=C"))+COUNTIF('6 Obecność na treningu'!AI115:AJ115,("=K"))</f>
        <v>0</v>
      </c>
      <c r="AP158" s="99">
        <f>COUNTIF('6 Obecność na treningu'!AK115:AL115,("=T"))+COUNTIF('6 Obecność na treningu'!AK115:AL115,("=C"))+COUNTIF('6 Obecność na treningu'!AK115:AL115,("=K"))</f>
        <v>0</v>
      </c>
      <c r="AR158" s="99">
        <f>COUNTIF('6 Obecność na treningu'!AM115:AN115,("=T"))+COUNTIF('6 Obecność na treningu'!AM115:AN115,("=C"))+COUNTIF('6 Obecność na treningu'!AM115:AN115,("=K"))</f>
        <v>0</v>
      </c>
      <c r="AT158" s="99">
        <f>COUNTIF('6 Obecność na treningu'!AO115:AP115,("=T"))+COUNTIF('6 Obecność na treningu'!AO115:AP115,("=C"))+COUNTIF('6 Obecność na treningu'!AO115:AP115,("=K"))</f>
        <v>0</v>
      </c>
      <c r="AV158" s="99">
        <f>COUNTIF('6 Obecność na treningu'!AQ115:AR115,("=T"))+COUNTIF('6 Obecność na treningu'!AQ115:AR115,("=C"))+COUNTIF('6 Obecność na treningu'!AQ115:AR115,("=K"))</f>
        <v>0</v>
      </c>
      <c r="AX158" s="99">
        <f>COUNTIF('6 Obecność na treningu'!AS115:AT115,("=T"))+COUNTIF('6 Obecność na treningu'!AS115:AT115,("=C"))+COUNTIF('6 Obecność na treningu'!AS115:AT115,("=K"))</f>
        <v>0</v>
      </c>
      <c r="AZ158" s="99">
        <f>COUNTIF('6 Obecność na treningu'!AU115:AV115,("=T"))+COUNTIF('6 Obecność na treningu'!AU115:AV115,("=C"))+COUNTIF('6 Obecność na treningu'!AU115:AV115,("=K"))</f>
        <v>0</v>
      </c>
      <c r="BB158" s="99">
        <f>COUNTIF('6 Obecność na treningu'!AW115:AX115,("=T"))+COUNTIF('6 Obecność na treningu'!AW115:AX115,("=C"))+COUNTIF('6 Obecność na treningu'!AW115:AX115,("=K"))</f>
        <v>0</v>
      </c>
      <c r="BD158" s="322">
        <f>COUNTIF('6 Obecność na treningu'!AY115:AZ115,("=T"))+COUNTIF('6 Obecność na treningu'!AY115:AZ115,("=C"))+COUNTIF('6 Obecność na treningu'!AY115:AZ115,("=K"))</f>
        <v>0</v>
      </c>
      <c r="BF158" s="99">
        <f>IF(L158&lt;&gt;0,1,0)</f>
        <v>0</v>
      </c>
      <c r="BH158" s="99">
        <f>IF(N158&lt;&gt;0,1,0)</f>
        <v>0</v>
      </c>
      <c r="BJ158" s="99">
        <f>IF(P158&lt;&gt;0,1,0)</f>
        <v>0</v>
      </c>
      <c r="BL158" s="99">
        <f>IF(R158&lt;&gt;0,1,0)</f>
        <v>0</v>
      </c>
      <c r="BN158" s="99">
        <f>IF(T158&lt;&gt;0,1,0)</f>
        <v>0</v>
      </c>
      <c r="BP158" s="99">
        <f>IF(V158&lt;&gt;0,1,0)</f>
        <v>0</v>
      </c>
      <c r="BR158" s="99">
        <f>IF(X158&lt;&gt;0,1,0)</f>
        <v>0</v>
      </c>
      <c r="BT158" s="99">
        <f>IF(Z158&lt;&gt;0,1,0)</f>
        <v>0</v>
      </c>
      <c r="BV158" s="99">
        <f>IF(AB158&lt;&gt;0,1,0)</f>
        <v>0</v>
      </c>
      <c r="BX158" s="99">
        <f>IF(AD158&lt;&gt;0,1,0)</f>
        <v>0</v>
      </c>
      <c r="BZ158" s="99">
        <f>IF(AF158&lt;&gt;0,1,0)</f>
        <v>0</v>
      </c>
      <c r="CB158" s="99">
        <f>IF(AH158&lt;&gt;0,1,0)</f>
        <v>0</v>
      </c>
      <c r="CD158" s="99">
        <f>IF(AJ158&lt;&gt;0,1,0)</f>
        <v>0</v>
      </c>
      <c r="CF158" s="99">
        <f>IF(AL158&lt;&gt;0,1,0)</f>
        <v>0</v>
      </c>
      <c r="CH158" s="99">
        <f>IF(AN158&lt;&gt;0,1,0)</f>
        <v>0</v>
      </c>
      <c r="CJ158" s="99">
        <f>IF(AP158&lt;&gt;0,1,0)</f>
        <v>0</v>
      </c>
      <c r="CL158" s="99">
        <f>IF(AR158&lt;&gt;0,1,0)</f>
        <v>0</v>
      </c>
      <c r="CN158" s="99">
        <f>IF(AT158&lt;&gt;0,1,0)</f>
        <v>0</v>
      </c>
      <c r="CP158" s="99">
        <f>IF(AV158&lt;&gt;0,1,0)</f>
        <v>0</v>
      </c>
      <c r="CR158" s="99">
        <f>IF(AX158&lt;&gt;0,1,0)</f>
        <v>0</v>
      </c>
      <c r="CT158" s="99">
        <f>IF(AZ158&lt;&gt;0,1,0)</f>
        <v>0</v>
      </c>
      <c r="CV158" s="99">
        <f>IF(BB158&lt;&gt;0,1,0)</f>
        <v>0</v>
      </c>
      <c r="CX158" s="99">
        <f>IF(BD158&lt;&gt;0,1,0)</f>
        <v>0</v>
      </c>
    </row>
    <row r="159" spans="2:102" ht="24.75" customHeight="1">
      <c r="B159" s="329" t="s">
        <v>360</v>
      </c>
      <c r="C159" s="330"/>
      <c r="D159" s="332">
        <f>IF('6 Obecność na treningu'!B116="","",'6 Obecność na treningu'!B116)</f>
      </c>
      <c r="E159" s="332">
        <f>IF('6 Obecność na treningu'!C116="","",'6 Obecność na treningu'!C116)</f>
      </c>
      <c r="F159" s="333">
        <f>IF('6 Obecność na treningu'!D116="","",'6 Obecność na treningu'!D116)</f>
      </c>
      <c r="G159" s="334">
        <f>IF(SUM(BF159:CX159)=0,"",SUM(BF159:CX159))</f>
      </c>
      <c r="H159" s="293" t="s">
        <v>257</v>
      </c>
      <c r="I159" s="293"/>
      <c r="L159" s="99">
        <f>COUNTIF('6 Obecność na treningu'!G116:H116,("=T"))+COUNTIF('6 Obecność na treningu'!G116:H116,("=C"))+COUNTIF('6 Obecność na treningu'!G116:H116,("=K"))</f>
        <v>0</v>
      </c>
      <c r="N159" s="99">
        <f>COUNTIF('6 Obecność na treningu'!I116:J116,("=T"))+COUNTIF('6 Obecność na treningu'!I116:J116,("=C"))+COUNTIF('6 Obecność na treningu'!I116:J116,("=K"))</f>
        <v>0</v>
      </c>
      <c r="P159" s="99">
        <f>COUNTIF('6 Obecność na treningu'!K116:L116,("=T"))+COUNTIF('6 Obecność na treningu'!K116:L116,("=C"))+COUNTIF('6 Obecność na treningu'!K116:L116,("=K"))</f>
        <v>0</v>
      </c>
      <c r="R159" s="99">
        <f>COUNTIF('6 Obecność na treningu'!M116:N116,("=T"))+COUNTIF('6 Obecność na treningu'!M116:N116,("=C"))+COUNTIF('6 Obecność na treningu'!M116:N116,("=K"))</f>
        <v>0</v>
      </c>
      <c r="T159" s="99">
        <f>COUNTIF('6 Obecność na treningu'!O116:P116,("=T"))+COUNTIF('6 Obecność na treningu'!O116:P116,("=C"))+COUNTIF('6 Obecność na treningu'!O116:P116,("=K"))</f>
        <v>0</v>
      </c>
      <c r="V159" s="99">
        <f>COUNTIF('6 Obecność na treningu'!Q116:R116,("=T"))+COUNTIF('6 Obecność na treningu'!Q116:R116,("=C"))+COUNTIF('6 Obecność na treningu'!Q116:R116,("=K"))</f>
        <v>0</v>
      </c>
      <c r="X159" s="99">
        <f>COUNTIF('6 Obecność na treningu'!S116:T116,("=T"))+COUNTIF('6 Obecność na treningu'!S116:T116,("=C"))+COUNTIF('6 Obecność na treningu'!S116:T116,("=K"))</f>
        <v>0</v>
      </c>
      <c r="Z159" s="99">
        <f>COUNTIF('6 Obecność na treningu'!U116:V116,("=T"))+COUNTIF('6 Obecność na treningu'!U116:V116,("=C"))+COUNTIF('6 Obecność na treningu'!U116:V116,("=K"))</f>
        <v>0</v>
      </c>
      <c r="AB159" s="99">
        <f>COUNTIF('6 Obecność na treningu'!W116:X116,("=T"))+COUNTIF('6 Obecność na treningu'!W116:X116,("=C"))+COUNTIF('6 Obecność na treningu'!W116:X116,("=K"))</f>
        <v>0</v>
      </c>
      <c r="AD159" s="99">
        <f>COUNTIF('6 Obecność na treningu'!Y116:Z116,("=T"))+COUNTIF('6 Obecność na treningu'!Y116:Z116,("=C"))+COUNTIF('6 Obecność na treningu'!Y116:Z116,("=K"))</f>
        <v>0</v>
      </c>
      <c r="AF159" s="99">
        <f>COUNTIF('6 Obecność na treningu'!AA116:AB116,("=T"))+COUNTIF('6 Obecność na treningu'!AA116:AB116,("=C"))+COUNTIF('6 Obecność na treningu'!AA116:AB116,("=K"))</f>
        <v>0</v>
      </c>
      <c r="AH159" s="99">
        <f>COUNTIF('6 Obecność na treningu'!AC116:AD116,("=T"))+COUNTIF('6 Obecność na treningu'!AC116:AD116,("=C"))+COUNTIF('6 Obecność na treningu'!AC116:AD116,("=K"))</f>
        <v>0</v>
      </c>
      <c r="AJ159" s="99">
        <f>COUNTIF('6 Obecność na treningu'!AE116:AF116,("=T"))+COUNTIF('6 Obecność na treningu'!AE116:AF116,("=C"))+COUNTIF('6 Obecność na treningu'!AE116:AF116,("=K"))</f>
        <v>0</v>
      </c>
      <c r="AL159" s="99">
        <f>COUNTIF('6 Obecność na treningu'!AG116:AH116,("=T"))+COUNTIF('6 Obecność na treningu'!AG116:AH116,("=C"))+COUNTIF('6 Obecność na treningu'!AG116:AH116,("=K"))</f>
        <v>0</v>
      </c>
      <c r="AN159" s="99">
        <f>COUNTIF('6 Obecność na treningu'!AI116:AJ116,("=T"))+COUNTIF('6 Obecność na treningu'!AI116:AJ116,("=C"))+COUNTIF('6 Obecność na treningu'!AI116:AJ116,("=K"))</f>
        <v>0</v>
      </c>
      <c r="AP159" s="99">
        <f>COUNTIF('6 Obecność na treningu'!AK116:AL116,("=T"))+COUNTIF('6 Obecność na treningu'!AK116:AL116,("=C"))+COUNTIF('6 Obecność na treningu'!AK116:AL116,("=K"))</f>
        <v>0</v>
      </c>
      <c r="AR159" s="99">
        <f>COUNTIF('6 Obecność na treningu'!AM116:AN116,("=T"))+COUNTIF('6 Obecność na treningu'!AM116:AN116,("=C"))+COUNTIF('6 Obecność na treningu'!AM116:AN116,("=K"))</f>
        <v>0</v>
      </c>
      <c r="AT159" s="99">
        <f>COUNTIF('6 Obecność na treningu'!AO116:AP116,("=T"))+COUNTIF('6 Obecność na treningu'!AO116:AP116,("=C"))+COUNTIF('6 Obecność na treningu'!AO116:AP116,("=K"))</f>
        <v>0</v>
      </c>
      <c r="AV159" s="99">
        <f>COUNTIF('6 Obecność na treningu'!AQ116:AR116,("=T"))+COUNTIF('6 Obecność na treningu'!AQ116:AR116,("=C"))+COUNTIF('6 Obecność na treningu'!AQ116:AR116,("=K"))</f>
        <v>0</v>
      </c>
      <c r="AX159" s="99">
        <f>COUNTIF('6 Obecność na treningu'!AS116:AT116,("=T"))+COUNTIF('6 Obecność na treningu'!AS116:AT116,("=C"))+COUNTIF('6 Obecność na treningu'!AS116:AT116,("=K"))</f>
        <v>0</v>
      </c>
      <c r="AZ159" s="99">
        <f>COUNTIF('6 Obecność na treningu'!AU116:AV116,("=T"))+COUNTIF('6 Obecność na treningu'!AU116:AV116,("=C"))+COUNTIF('6 Obecność na treningu'!AU116:AV116,("=K"))</f>
        <v>0</v>
      </c>
      <c r="BB159" s="99">
        <f>COUNTIF('6 Obecność na treningu'!AW116:AX116,("=T"))+COUNTIF('6 Obecność na treningu'!AW116:AX116,("=C"))+COUNTIF('6 Obecność na treningu'!AW116:AX116,("=K"))</f>
        <v>0</v>
      </c>
      <c r="BD159" s="322">
        <f>COUNTIF('6 Obecność na treningu'!AY116:AZ116,("=T"))+COUNTIF('6 Obecność na treningu'!AY116:AZ116,("=C"))+COUNTIF('6 Obecność na treningu'!AY116:AZ116,("=K"))</f>
        <v>0</v>
      </c>
      <c r="BF159" s="99">
        <f>IF(L159&lt;&gt;0,1,0)</f>
        <v>0</v>
      </c>
      <c r="BH159" s="99">
        <f>IF(N159&lt;&gt;0,1,0)</f>
        <v>0</v>
      </c>
      <c r="BJ159" s="99">
        <f>IF(P159&lt;&gt;0,1,0)</f>
        <v>0</v>
      </c>
      <c r="BL159" s="99">
        <f>IF(R159&lt;&gt;0,1,0)</f>
        <v>0</v>
      </c>
      <c r="BN159" s="99">
        <f>IF(T159&lt;&gt;0,1,0)</f>
        <v>0</v>
      </c>
      <c r="BP159" s="99">
        <f>IF(V159&lt;&gt;0,1,0)</f>
        <v>0</v>
      </c>
      <c r="BR159" s="99">
        <f>IF(X159&lt;&gt;0,1,0)</f>
        <v>0</v>
      </c>
      <c r="BT159" s="99">
        <f>IF(Z159&lt;&gt;0,1,0)</f>
        <v>0</v>
      </c>
      <c r="BV159" s="99">
        <f>IF(AB159&lt;&gt;0,1,0)</f>
        <v>0</v>
      </c>
      <c r="BX159" s="99">
        <f>IF(AD159&lt;&gt;0,1,0)</f>
        <v>0</v>
      </c>
      <c r="BZ159" s="99">
        <f>IF(AF159&lt;&gt;0,1,0)</f>
        <v>0</v>
      </c>
      <c r="CB159" s="99">
        <f>IF(AH159&lt;&gt;0,1,0)</f>
        <v>0</v>
      </c>
      <c r="CD159" s="99">
        <f>IF(AJ159&lt;&gt;0,1,0)</f>
        <v>0</v>
      </c>
      <c r="CF159" s="99">
        <f>IF(AL159&lt;&gt;0,1,0)</f>
        <v>0</v>
      </c>
      <c r="CH159" s="99">
        <f>IF(AN159&lt;&gt;0,1,0)</f>
        <v>0</v>
      </c>
      <c r="CJ159" s="99">
        <f>IF(AP159&lt;&gt;0,1,0)</f>
        <v>0</v>
      </c>
      <c r="CL159" s="99">
        <f>IF(AR159&lt;&gt;0,1,0)</f>
        <v>0</v>
      </c>
      <c r="CN159" s="99">
        <f>IF(AT159&lt;&gt;0,1,0)</f>
        <v>0</v>
      </c>
      <c r="CP159" s="99">
        <f>IF(AV159&lt;&gt;0,1,0)</f>
        <v>0</v>
      </c>
      <c r="CR159" s="99">
        <f>IF(AX159&lt;&gt;0,1,0)</f>
        <v>0</v>
      </c>
      <c r="CT159" s="99">
        <f>IF(AZ159&lt;&gt;0,1,0)</f>
        <v>0</v>
      </c>
      <c r="CV159" s="99">
        <f>IF(BB159&lt;&gt;0,1,0)</f>
        <v>0</v>
      </c>
      <c r="CX159" s="99">
        <f>IF(BD159&lt;&gt;0,1,0)</f>
        <v>0</v>
      </c>
    </row>
    <row r="160" spans="2:102" ht="24.75" customHeight="1">
      <c r="B160" s="329" t="s">
        <v>361</v>
      </c>
      <c r="C160" s="330"/>
      <c r="D160" s="332">
        <f>IF('6 Obecność na treningu'!B117="","",'6 Obecność na treningu'!B117)</f>
      </c>
      <c r="E160" s="332">
        <f>IF('6 Obecność na treningu'!C117="","",'6 Obecność na treningu'!C117)</f>
      </c>
      <c r="F160" s="333">
        <f>IF('6 Obecność na treningu'!D117="","",'6 Obecność na treningu'!D117)</f>
      </c>
      <c r="G160" s="334">
        <f>IF(SUM(BF160:CX160)=0,"",SUM(BF160:CX160))</f>
      </c>
      <c r="H160" s="293" t="s">
        <v>257</v>
      </c>
      <c r="I160" s="293"/>
      <c r="L160" s="99">
        <f>COUNTIF('6 Obecność na treningu'!G117:H117,("=T"))+COUNTIF('6 Obecność na treningu'!G117:H117,("=C"))+COUNTIF('6 Obecność na treningu'!G117:H117,("=K"))</f>
        <v>0</v>
      </c>
      <c r="N160" s="99">
        <f>COUNTIF('6 Obecność na treningu'!I117:J117,("=T"))+COUNTIF('6 Obecność na treningu'!I117:J117,("=C"))+COUNTIF('6 Obecność na treningu'!I117:J117,("=K"))</f>
        <v>0</v>
      </c>
      <c r="P160" s="99">
        <f>COUNTIF('6 Obecność na treningu'!K117:L117,("=T"))+COUNTIF('6 Obecność na treningu'!K117:L117,("=C"))+COUNTIF('6 Obecność na treningu'!K117:L117,("=K"))</f>
        <v>0</v>
      </c>
      <c r="R160" s="99">
        <f>COUNTIF('6 Obecność na treningu'!M117:N117,("=T"))+COUNTIF('6 Obecność na treningu'!M117:N117,("=C"))+COUNTIF('6 Obecność na treningu'!M117:N117,("=K"))</f>
        <v>0</v>
      </c>
      <c r="T160" s="99">
        <f>COUNTIF('6 Obecność na treningu'!O117:P117,("=T"))+COUNTIF('6 Obecność na treningu'!O117:P117,("=C"))+COUNTIF('6 Obecność na treningu'!O117:P117,("=K"))</f>
        <v>0</v>
      </c>
      <c r="V160" s="99">
        <f>COUNTIF('6 Obecność na treningu'!Q117:R117,("=T"))+COUNTIF('6 Obecność na treningu'!Q117:R117,("=C"))+COUNTIF('6 Obecność na treningu'!Q117:R117,("=K"))</f>
        <v>0</v>
      </c>
      <c r="X160" s="99">
        <f>COUNTIF('6 Obecność na treningu'!S117:T117,("=T"))+COUNTIF('6 Obecność na treningu'!S117:T117,("=C"))+COUNTIF('6 Obecność na treningu'!S117:T117,("=K"))</f>
        <v>0</v>
      </c>
      <c r="Z160" s="99">
        <f>COUNTIF('6 Obecność na treningu'!U117:V117,("=T"))+COUNTIF('6 Obecność na treningu'!U117:V117,("=C"))+COUNTIF('6 Obecność na treningu'!U117:V117,("=K"))</f>
        <v>0</v>
      </c>
      <c r="AB160" s="99">
        <f>COUNTIF('6 Obecność na treningu'!W117:X117,("=T"))+COUNTIF('6 Obecność na treningu'!W117:X117,("=C"))+COUNTIF('6 Obecność na treningu'!W117:X117,("=K"))</f>
        <v>0</v>
      </c>
      <c r="AD160" s="99">
        <f>COUNTIF('6 Obecność na treningu'!Y117:Z117,("=T"))+COUNTIF('6 Obecność na treningu'!Y117:Z117,("=C"))+COUNTIF('6 Obecność na treningu'!Y117:Z117,("=K"))</f>
        <v>0</v>
      </c>
      <c r="AF160" s="99">
        <f>COUNTIF('6 Obecność na treningu'!AA117:AB117,("=T"))+COUNTIF('6 Obecność na treningu'!AA117:AB117,("=C"))+COUNTIF('6 Obecność na treningu'!AA117:AB117,("=K"))</f>
        <v>0</v>
      </c>
      <c r="AH160" s="99">
        <f>COUNTIF('6 Obecność na treningu'!AC117:AD117,("=T"))+COUNTIF('6 Obecność na treningu'!AC117:AD117,("=C"))+COUNTIF('6 Obecność na treningu'!AC117:AD117,("=K"))</f>
        <v>0</v>
      </c>
      <c r="AJ160" s="99">
        <f>COUNTIF('6 Obecność na treningu'!AE117:AF117,("=T"))+COUNTIF('6 Obecność na treningu'!AE117:AF117,("=C"))+COUNTIF('6 Obecność na treningu'!AE117:AF117,("=K"))</f>
        <v>0</v>
      </c>
      <c r="AL160" s="99">
        <f>COUNTIF('6 Obecność na treningu'!AG117:AH117,("=T"))+COUNTIF('6 Obecność na treningu'!AG117:AH117,("=C"))+COUNTIF('6 Obecność na treningu'!AG117:AH117,("=K"))</f>
        <v>0</v>
      </c>
      <c r="AN160" s="99">
        <f>COUNTIF('6 Obecność na treningu'!AI117:AJ117,("=T"))+COUNTIF('6 Obecność na treningu'!AI117:AJ117,("=C"))+COUNTIF('6 Obecność na treningu'!AI117:AJ117,("=K"))</f>
        <v>0</v>
      </c>
      <c r="AP160" s="99">
        <f>COUNTIF('6 Obecność na treningu'!AK117:AL117,("=T"))+COUNTIF('6 Obecność na treningu'!AK117:AL117,("=C"))+COUNTIF('6 Obecność na treningu'!AK117:AL117,("=K"))</f>
        <v>0</v>
      </c>
      <c r="AR160" s="99">
        <f>COUNTIF('6 Obecność na treningu'!AM117:AN117,("=T"))+COUNTIF('6 Obecność na treningu'!AM117:AN117,("=C"))+COUNTIF('6 Obecność na treningu'!AM117:AN117,("=K"))</f>
        <v>0</v>
      </c>
      <c r="AT160" s="99">
        <f>COUNTIF('6 Obecność na treningu'!AO117:AP117,("=T"))+COUNTIF('6 Obecność na treningu'!AO117:AP117,("=C"))+COUNTIF('6 Obecność na treningu'!AO117:AP117,("=K"))</f>
        <v>0</v>
      </c>
      <c r="AV160" s="99">
        <f>COUNTIF('6 Obecność na treningu'!AQ117:AR117,("=T"))+COUNTIF('6 Obecność na treningu'!AQ117:AR117,("=C"))+COUNTIF('6 Obecność na treningu'!AQ117:AR117,("=K"))</f>
        <v>0</v>
      </c>
      <c r="AX160" s="99">
        <f>COUNTIF('6 Obecność na treningu'!AS117:AT117,("=T"))+COUNTIF('6 Obecność na treningu'!AS117:AT117,("=C"))+COUNTIF('6 Obecność na treningu'!AS117:AT117,("=K"))</f>
        <v>0</v>
      </c>
      <c r="AZ160" s="99">
        <f>COUNTIF('6 Obecność na treningu'!AU117:AV117,("=T"))+COUNTIF('6 Obecność na treningu'!AU117:AV117,("=C"))+COUNTIF('6 Obecność na treningu'!AU117:AV117,("=K"))</f>
        <v>0</v>
      </c>
      <c r="BB160" s="99">
        <f>COUNTIF('6 Obecność na treningu'!AW117:AX117,("=T"))+COUNTIF('6 Obecność na treningu'!AW117:AX117,("=C"))+COUNTIF('6 Obecność na treningu'!AW117:AX117,("=K"))</f>
        <v>0</v>
      </c>
      <c r="BD160" s="322">
        <f>COUNTIF('6 Obecność na treningu'!AY117:AZ117,("=T"))+COUNTIF('6 Obecność na treningu'!AY117:AZ117,("=C"))+COUNTIF('6 Obecność na treningu'!AY117:AZ117,("=K"))</f>
        <v>0</v>
      </c>
      <c r="BF160" s="99">
        <f>IF(L160&lt;&gt;0,1,0)</f>
        <v>0</v>
      </c>
      <c r="BH160" s="99">
        <f>IF(N160&lt;&gt;0,1,0)</f>
        <v>0</v>
      </c>
      <c r="BJ160" s="99">
        <f>IF(P160&lt;&gt;0,1,0)</f>
        <v>0</v>
      </c>
      <c r="BL160" s="99">
        <f>IF(R160&lt;&gt;0,1,0)</f>
        <v>0</v>
      </c>
      <c r="BN160" s="99">
        <f>IF(T160&lt;&gt;0,1,0)</f>
        <v>0</v>
      </c>
      <c r="BP160" s="99">
        <f>IF(V160&lt;&gt;0,1,0)</f>
        <v>0</v>
      </c>
      <c r="BR160" s="99">
        <f>IF(X160&lt;&gt;0,1,0)</f>
        <v>0</v>
      </c>
      <c r="BT160" s="99">
        <f>IF(Z160&lt;&gt;0,1,0)</f>
        <v>0</v>
      </c>
      <c r="BV160" s="99">
        <f>IF(AB160&lt;&gt;0,1,0)</f>
        <v>0</v>
      </c>
      <c r="BX160" s="99">
        <f>IF(AD160&lt;&gt;0,1,0)</f>
        <v>0</v>
      </c>
      <c r="BZ160" s="99">
        <f>IF(AF160&lt;&gt;0,1,0)</f>
        <v>0</v>
      </c>
      <c r="CB160" s="99">
        <f>IF(AH160&lt;&gt;0,1,0)</f>
        <v>0</v>
      </c>
      <c r="CD160" s="99">
        <f>IF(AJ160&lt;&gt;0,1,0)</f>
        <v>0</v>
      </c>
      <c r="CF160" s="99">
        <f>IF(AL160&lt;&gt;0,1,0)</f>
        <v>0</v>
      </c>
      <c r="CH160" s="99">
        <f>IF(AN160&lt;&gt;0,1,0)</f>
        <v>0</v>
      </c>
      <c r="CJ160" s="99">
        <f>IF(AP160&lt;&gt;0,1,0)</f>
        <v>0</v>
      </c>
      <c r="CL160" s="99">
        <f>IF(AR160&lt;&gt;0,1,0)</f>
        <v>0</v>
      </c>
      <c r="CN160" s="99">
        <f>IF(AT160&lt;&gt;0,1,0)</f>
        <v>0</v>
      </c>
      <c r="CP160" s="99">
        <f>IF(AV160&lt;&gt;0,1,0)</f>
        <v>0</v>
      </c>
      <c r="CR160" s="99">
        <f>IF(AX160&lt;&gt;0,1,0)</f>
        <v>0</v>
      </c>
      <c r="CT160" s="99">
        <f>IF(AZ160&lt;&gt;0,1,0)</f>
        <v>0</v>
      </c>
      <c r="CV160" s="99">
        <f>IF(BB160&lt;&gt;0,1,0)</f>
        <v>0</v>
      </c>
      <c r="CX160" s="99">
        <f>IF(BD160&lt;&gt;0,1,0)</f>
        <v>0</v>
      </c>
    </row>
    <row r="161" spans="2:102" ht="24.75" customHeight="1">
      <c r="B161" s="329" t="s">
        <v>362</v>
      </c>
      <c r="C161" s="330"/>
      <c r="D161" s="332">
        <f>IF('6 Obecność na treningu'!B118="","",'6 Obecność na treningu'!B118)</f>
      </c>
      <c r="E161" s="332">
        <f>IF('6 Obecność na treningu'!C118="","",'6 Obecność na treningu'!C118)</f>
      </c>
      <c r="F161" s="333">
        <f>IF('6 Obecność na treningu'!D118="","",'6 Obecność na treningu'!D118)</f>
      </c>
      <c r="G161" s="334">
        <f>IF(SUM(BF161:CX161)=0,"",SUM(BF161:CX161))</f>
      </c>
      <c r="H161" s="293" t="s">
        <v>257</v>
      </c>
      <c r="I161" s="293"/>
      <c r="L161" s="99">
        <f>COUNTIF('6 Obecność na treningu'!G118:H118,("=T"))+COUNTIF('6 Obecność na treningu'!G118:H118,("=C"))+COUNTIF('6 Obecność na treningu'!G118:H118,("=K"))</f>
        <v>0</v>
      </c>
      <c r="N161" s="99">
        <f>COUNTIF('6 Obecność na treningu'!I118:J118,("=T"))+COUNTIF('6 Obecność na treningu'!I118:J118,("=C"))+COUNTIF('6 Obecność na treningu'!I118:J118,("=K"))</f>
        <v>0</v>
      </c>
      <c r="P161" s="99">
        <f>COUNTIF('6 Obecność na treningu'!K118:L118,("=T"))+COUNTIF('6 Obecność na treningu'!K118:L118,("=C"))+COUNTIF('6 Obecność na treningu'!K118:L118,("=K"))</f>
        <v>0</v>
      </c>
      <c r="R161" s="99">
        <f>COUNTIF('6 Obecność na treningu'!M118:N118,("=T"))+COUNTIF('6 Obecność na treningu'!M118:N118,("=C"))+COUNTIF('6 Obecność na treningu'!M118:N118,("=K"))</f>
        <v>0</v>
      </c>
      <c r="T161" s="99">
        <f>COUNTIF('6 Obecność na treningu'!O118:P118,("=T"))+COUNTIF('6 Obecność na treningu'!O118:P118,("=C"))+COUNTIF('6 Obecność na treningu'!O118:P118,("=K"))</f>
        <v>0</v>
      </c>
      <c r="V161" s="99">
        <f>COUNTIF('6 Obecność na treningu'!Q118:R118,("=T"))+COUNTIF('6 Obecność na treningu'!Q118:R118,("=C"))+COUNTIF('6 Obecność na treningu'!Q118:R118,("=K"))</f>
        <v>0</v>
      </c>
      <c r="X161" s="99">
        <f>COUNTIF('6 Obecność na treningu'!S118:T118,("=T"))+COUNTIF('6 Obecność na treningu'!S118:T118,("=C"))+COUNTIF('6 Obecność na treningu'!S118:T118,("=K"))</f>
        <v>0</v>
      </c>
      <c r="Z161" s="99">
        <f>COUNTIF('6 Obecność na treningu'!U118:V118,("=T"))+COUNTIF('6 Obecność na treningu'!U118:V118,("=C"))+COUNTIF('6 Obecność na treningu'!U118:V118,("=K"))</f>
        <v>0</v>
      </c>
      <c r="AB161" s="99">
        <f>COUNTIF('6 Obecność na treningu'!W118:X118,("=T"))+COUNTIF('6 Obecność na treningu'!W118:X118,("=C"))+COUNTIF('6 Obecność na treningu'!W118:X118,("=K"))</f>
        <v>0</v>
      </c>
      <c r="AD161" s="99">
        <f>COUNTIF('6 Obecność na treningu'!Y118:Z118,("=T"))+COUNTIF('6 Obecność na treningu'!Y118:Z118,("=C"))+COUNTIF('6 Obecność na treningu'!Y118:Z118,("=K"))</f>
        <v>0</v>
      </c>
      <c r="AF161" s="99">
        <f>COUNTIF('6 Obecność na treningu'!AA118:AB118,("=T"))+COUNTIF('6 Obecność na treningu'!AA118:AB118,("=C"))+COUNTIF('6 Obecność na treningu'!AA118:AB118,("=K"))</f>
        <v>0</v>
      </c>
      <c r="AH161" s="99">
        <f>COUNTIF('6 Obecność na treningu'!AC118:AD118,("=T"))+COUNTIF('6 Obecność na treningu'!AC118:AD118,("=C"))+COUNTIF('6 Obecność na treningu'!AC118:AD118,("=K"))</f>
        <v>0</v>
      </c>
      <c r="AJ161" s="99">
        <f>COUNTIF('6 Obecność na treningu'!AE118:AF118,("=T"))+COUNTIF('6 Obecność na treningu'!AE118:AF118,("=C"))+COUNTIF('6 Obecność na treningu'!AE118:AF118,("=K"))</f>
        <v>0</v>
      </c>
      <c r="AL161" s="99">
        <f>COUNTIF('6 Obecność na treningu'!AG118:AH118,("=T"))+COUNTIF('6 Obecność na treningu'!AG118:AH118,("=C"))+COUNTIF('6 Obecność na treningu'!AG118:AH118,("=K"))</f>
        <v>0</v>
      </c>
      <c r="AN161" s="99">
        <f>COUNTIF('6 Obecność na treningu'!AI118:AJ118,("=T"))+COUNTIF('6 Obecność na treningu'!AI118:AJ118,("=C"))+COUNTIF('6 Obecność na treningu'!AI118:AJ118,("=K"))</f>
        <v>0</v>
      </c>
      <c r="AP161" s="99">
        <f>COUNTIF('6 Obecność na treningu'!AK118:AL118,("=T"))+COUNTIF('6 Obecność na treningu'!AK118:AL118,("=C"))+COUNTIF('6 Obecność na treningu'!AK118:AL118,("=K"))</f>
        <v>0</v>
      </c>
      <c r="AR161" s="99">
        <f>COUNTIF('6 Obecność na treningu'!AM118:AN118,("=T"))+COUNTIF('6 Obecność na treningu'!AM118:AN118,("=C"))+COUNTIF('6 Obecność na treningu'!AM118:AN118,("=K"))</f>
        <v>0</v>
      </c>
      <c r="AT161" s="99">
        <f>COUNTIF('6 Obecność na treningu'!AO118:AP118,("=T"))+COUNTIF('6 Obecność na treningu'!AO118:AP118,("=C"))+COUNTIF('6 Obecność na treningu'!AO118:AP118,("=K"))</f>
        <v>0</v>
      </c>
      <c r="AV161" s="99">
        <f>COUNTIF('6 Obecność na treningu'!AQ118:AR118,("=T"))+COUNTIF('6 Obecność na treningu'!AQ118:AR118,("=C"))+COUNTIF('6 Obecność na treningu'!AQ118:AR118,("=K"))</f>
        <v>0</v>
      </c>
      <c r="AX161" s="99">
        <f>COUNTIF('6 Obecność na treningu'!AS118:AT118,("=T"))+COUNTIF('6 Obecność na treningu'!AS118:AT118,("=C"))+COUNTIF('6 Obecność na treningu'!AS118:AT118,("=K"))</f>
        <v>0</v>
      </c>
      <c r="AZ161" s="99">
        <f>COUNTIF('6 Obecność na treningu'!AU118:AV118,("=T"))+COUNTIF('6 Obecność na treningu'!AU118:AV118,("=C"))+COUNTIF('6 Obecność na treningu'!AU118:AV118,("=K"))</f>
        <v>0</v>
      </c>
      <c r="BB161" s="99">
        <f>COUNTIF('6 Obecność na treningu'!AW118:AX118,("=T"))+COUNTIF('6 Obecność na treningu'!AW118:AX118,("=C"))+COUNTIF('6 Obecność na treningu'!AW118:AX118,("=K"))</f>
        <v>0</v>
      </c>
      <c r="BD161" s="322">
        <f>COUNTIF('6 Obecność na treningu'!AY118:AZ118,("=T"))+COUNTIF('6 Obecność na treningu'!AY118:AZ118,("=C"))+COUNTIF('6 Obecność na treningu'!AY118:AZ118,("=K"))</f>
        <v>0</v>
      </c>
      <c r="BF161" s="99">
        <f>IF(L161&lt;&gt;0,1,0)</f>
        <v>0</v>
      </c>
      <c r="BH161" s="99">
        <f>IF(N161&lt;&gt;0,1,0)</f>
        <v>0</v>
      </c>
      <c r="BJ161" s="99">
        <f>IF(P161&lt;&gt;0,1,0)</f>
        <v>0</v>
      </c>
      <c r="BL161" s="99">
        <f>IF(R161&lt;&gt;0,1,0)</f>
        <v>0</v>
      </c>
      <c r="BN161" s="99">
        <f>IF(T161&lt;&gt;0,1,0)</f>
        <v>0</v>
      </c>
      <c r="BP161" s="99">
        <f>IF(V161&lt;&gt;0,1,0)</f>
        <v>0</v>
      </c>
      <c r="BR161" s="99">
        <f>IF(X161&lt;&gt;0,1,0)</f>
        <v>0</v>
      </c>
      <c r="BT161" s="99">
        <f>IF(Z161&lt;&gt;0,1,0)</f>
        <v>0</v>
      </c>
      <c r="BV161" s="99">
        <f>IF(AB161&lt;&gt;0,1,0)</f>
        <v>0</v>
      </c>
      <c r="BX161" s="99">
        <f>IF(AD161&lt;&gt;0,1,0)</f>
        <v>0</v>
      </c>
      <c r="BZ161" s="99">
        <f>IF(AF161&lt;&gt;0,1,0)</f>
        <v>0</v>
      </c>
      <c r="CB161" s="99">
        <f>IF(AH161&lt;&gt;0,1,0)</f>
        <v>0</v>
      </c>
      <c r="CD161" s="99">
        <f>IF(AJ161&lt;&gt;0,1,0)</f>
        <v>0</v>
      </c>
      <c r="CF161" s="99">
        <f>IF(AL161&lt;&gt;0,1,0)</f>
        <v>0</v>
      </c>
      <c r="CH161" s="99">
        <f>IF(AN161&lt;&gt;0,1,0)</f>
        <v>0</v>
      </c>
      <c r="CJ161" s="99">
        <f>IF(AP161&lt;&gt;0,1,0)</f>
        <v>0</v>
      </c>
      <c r="CL161" s="99">
        <f>IF(AR161&lt;&gt;0,1,0)</f>
        <v>0</v>
      </c>
      <c r="CN161" s="99">
        <f>IF(AT161&lt;&gt;0,1,0)</f>
        <v>0</v>
      </c>
      <c r="CP161" s="99">
        <f>IF(AV161&lt;&gt;0,1,0)</f>
        <v>0</v>
      </c>
      <c r="CR161" s="99">
        <f>IF(AX161&lt;&gt;0,1,0)</f>
        <v>0</v>
      </c>
      <c r="CT161" s="99">
        <f>IF(AZ161&lt;&gt;0,1,0)</f>
        <v>0</v>
      </c>
      <c r="CV161" s="99">
        <f>IF(BB161&lt;&gt;0,1,0)</f>
        <v>0</v>
      </c>
      <c r="CX161" s="99">
        <f>IF(BD161&lt;&gt;0,1,0)</f>
        <v>0</v>
      </c>
    </row>
    <row r="162" spans="2:102" ht="24.75" customHeight="1">
      <c r="B162" s="329" t="s">
        <v>363</v>
      </c>
      <c r="C162" s="330"/>
      <c r="D162" s="332">
        <f>IF('6 Obecność na treningu'!B119="","",'6 Obecność na treningu'!B119)</f>
      </c>
      <c r="E162" s="332">
        <f>IF('6 Obecność na treningu'!C119="","",'6 Obecność na treningu'!C119)</f>
      </c>
      <c r="F162" s="333">
        <f>IF('6 Obecność na treningu'!D119="","",'6 Obecność na treningu'!D119)</f>
      </c>
      <c r="G162" s="334">
        <f>IF(SUM(BF162:CX162)=0,"",SUM(BF162:CX162))</f>
      </c>
      <c r="H162" s="293" t="s">
        <v>257</v>
      </c>
      <c r="I162" s="293"/>
      <c r="L162" s="99">
        <f>COUNTIF('6 Obecność na treningu'!G119:H119,("=T"))+COUNTIF('6 Obecność na treningu'!G119:H119,("=C"))+COUNTIF('6 Obecność na treningu'!G119:H119,("=K"))</f>
        <v>0</v>
      </c>
      <c r="N162" s="99">
        <f>COUNTIF('6 Obecność na treningu'!I119:J119,("=T"))+COUNTIF('6 Obecność na treningu'!I119:J119,("=C"))+COUNTIF('6 Obecność na treningu'!I119:J119,("=K"))</f>
        <v>0</v>
      </c>
      <c r="P162" s="99">
        <f>COUNTIF('6 Obecność na treningu'!K119:L119,("=T"))+COUNTIF('6 Obecność na treningu'!K119:L119,("=C"))+COUNTIF('6 Obecność na treningu'!K119:L119,("=K"))</f>
        <v>0</v>
      </c>
      <c r="R162" s="99">
        <f>COUNTIF('6 Obecność na treningu'!M119:N119,("=T"))+COUNTIF('6 Obecność na treningu'!M119:N119,("=C"))+COUNTIF('6 Obecność na treningu'!M119:N119,("=K"))</f>
        <v>0</v>
      </c>
      <c r="T162" s="99">
        <f>COUNTIF('6 Obecność na treningu'!O119:P119,("=T"))+COUNTIF('6 Obecność na treningu'!O119:P119,("=C"))+COUNTIF('6 Obecność na treningu'!O119:P119,("=K"))</f>
        <v>0</v>
      </c>
      <c r="V162" s="99">
        <f>COUNTIF('6 Obecność na treningu'!Q119:R119,("=T"))+COUNTIF('6 Obecność na treningu'!Q119:R119,("=C"))+COUNTIF('6 Obecność na treningu'!Q119:R119,("=K"))</f>
        <v>0</v>
      </c>
      <c r="X162" s="99">
        <f>COUNTIF('6 Obecność na treningu'!S119:T119,("=T"))+COUNTIF('6 Obecność na treningu'!S119:T119,("=C"))+COUNTIF('6 Obecność na treningu'!S119:T119,("=K"))</f>
        <v>0</v>
      </c>
      <c r="Z162" s="99">
        <f>COUNTIF('6 Obecność na treningu'!U119:V119,("=T"))+COUNTIF('6 Obecność na treningu'!U119:V119,("=C"))+COUNTIF('6 Obecność na treningu'!U119:V119,("=K"))</f>
        <v>0</v>
      </c>
      <c r="AB162" s="99">
        <f>COUNTIF('6 Obecność na treningu'!W119:X119,("=T"))+COUNTIF('6 Obecność na treningu'!W119:X119,("=C"))+COUNTIF('6 Obecność na treningu'!W119:X119,("=K"))</f>
        <v>0</v>
      </c>
      <c r="AD162" s="99">
        <f>COUNTIF('6 Obecność na treningu'!Y119:Z119,("=T"))+COUNTIF('6 Obecność na treningu'!Y119:Z119,("=C"))+COUNTIF('6 Obecność na treningu'!Y119:Z119,("=K"))</f>
        <v>0</v>
      </c>
      <c r="AF162" s="99">
        <f>COUNTIF('6 Obecność na treningu'!AA119:AB119,("=T"))+COUNTIF('6 Obecność na treningu'!AA119:AB119,("=C"))+COUNTIF('6 Obecność na treningu'!AA119:AB119,("=K"))</f>
        <v>0</v>
      </c>
      <c r="AH162" s="99">
        <f>COUNTIF('6 Obecność na treningu'!AC119:AD119,("=T"))+COUNTIF('6 Obecność na treningu'!AC119:AD119,("=C"))+COUNTIF('6 Obecność na treningu'!AC119:AD119,("=K"))</f>
        <v>0</v>
      </c>
      <c r="AJ162" s="99">
        <f>COUNTIF('6 Obecność na treningu'!AE119:AF119,("=T"))+COUNTIF('6 Obecność na treningu'!AE119:AF119,("=C"))+COUNTIF('6 Obecność na treningu'!AE119:AF119,("=K"))</f>
        <v>0</v>
      </c>
      <c r="AL162" s="99">
        <f>COUNTIF('6 Obecność na treningu'!AG119:AH119,("=T"))+COUNTIF('6 Obecność na treningu'!AG119:AH119,("=C"))+COUNTIF('6 Obecność na treningu'!AG119:AH119,("=K"))</f>
        <v>0</v>
      </c>
      <c r="AN162" s="99">
        <f>COUNTIF('6 Obecność na treningu'!AI119:AJ119,("=T"))+COUNTIF('6 Obecność na treningu'!AI119:AJ119,("=C"))+COUNTIF('6 Obecność na treningu'!AI119:AJ119,("=K"))</f>
        <v>0</v>
      </c>
      <c r="AP162" s="99">
        <f>COUNTIF('6 Obecność na treningu'!AK119:AL119,("=T"))+COUNTIF('6 Obecność na treningu'!AK119:AL119,("=C"))+COUNTIF('6 Obecność na treningu'!AK119:AL119,("=K"))</f>
        <v>0</v>
      </c>
      <c r="AR162" s="99">
        <f>COUNTIF('6 Obecność na treningu'!AM119:AN119,("=T"))+COUNTIF('6 Obecność na treningu'!AM119:AN119,("=C"))+COUNTIF('6 Obecność na treningu'!AM119:AN119,("=K"))</f>
        <v>0</v>
      </c>
      <c r="AT162" s="99">
        <f>COUNTIF('6 Obecność na treningu'!AO119:AP119,("=T"))+COUNTIF('6 Obecność na treningu'!AO119:AP119,("=C"))+COUNTIF('6 Obecność na treningu'!AO119:AP119,("=K"))</f>
        <v>0</v>
      </c>
      <c r="AV162" s="99">
        <f>COUNTIF('6 Obecność na treningu'!AQ119:AR119,("=T"))+COUNTIF('6 Obecność na treningu'!AQ119:AR119,("=C"))+COUNTIF('6 Obecność na treningu'!AQ119:AR119,("=K"))</f>
        <v>0</v>
      </c>
      <c r="AX162" s="99">
        <f>COUNTIF('6 Obecność na treningu'!AS119:AT119,("=T"))+COUNTIF('6 Obecność na treningu'!AS119:AT119,("=C"))+COUNTIF('6 Obecność na treningu'!AS119:AT119,("=K"))</f>
        <v>0</v>
      </c>
      <c r="AZ162" s="99">
        <f>COUNTIF('6 Obecność na treningu'!AU119:AV119,("=T"))+COUNTIF('6 Obecność na treningu'!AU119:AV119,("=C"))+COUNTIF('6 Obecność na treningu'!AU119:AV119,("=K"))</f>
        <v>0</v>
      </c>
      <c r="BB162" s="99">
        <f>COUNTIF('6 Obecność na treningu'!AW119:AX119,("=T"))+COUNTIF('6 Obecność na treningu'!AW119:AX119,("=C"))+COUNTIF('6 Obecność na treningu'!AW119:AX119,("=K"))</f>
        <v>0</v>
      </c>
      <c r="BD162" s="322">
        <f>COUNTIF('6 Obecność na treningu'!AY119:AZ119,("=T"))+COUNTIF('6 Obecność na treningu'!AY119:AZ119,("=C"))+COUNTIF('6 Obecność na treningu'!AY119:AZ119,("=K"))</f>
        <v>0</v>
      </c>
      <c r="BF162" s="99">
        <f>IF(L162&lt;&gt;0,1,0)</f>
        <v>0</v>
      </c>
      <c r="BH162" s="99">
        <f>IF(N162&lt;&gt;0,1,0)</f>
        <v>0</v>
      </c>
      <c r="BJ162" s="99">
        <f>IF(P162&lt;&gt;0,1,0)</f>
        <v>0</v>
      </c>
      <c r="BL162" s="99">
        <f>IF(R162&lt;&gt;0,1,0)</f>
        <v>0</v>
      </c>
      <c r="BN162" s="99">
        <f>IF(T162&lt;&gt;0,1,0)</f>
        <v>0</v>
      </c>
      <c r="BP162" s="99">
        <f>IF(V162&lt;&gt;0,1,0)</f>
        <v>0</v>
      </c>
      <c r="BR162" s="99">
        <f>IF(X162&lt;&gt;0,1,0)</f>
        <v>0</v>
      </c>
      <c r="BT162" s="99">
        <f>IF(Z162&lt;&gt;0,1,0)</f>
        <v>0</v>
      </c>
      <c r="BV162" s="99">
        <f>IF(AB162&lt;&gt;0,1,0)</f>
        <v>0</v>
      </c>
      <c r="BX162" s="99">
        <f>IF(AD162&lt;&gt;0,1,0)</f>
        <v>0</v>
      </c>
      <c r="BZ162" s="99">
        <f>IF(AF162&lt;&gt;0,1,0)</f>
        <v>0</v>
      </c>
      <c r="CB162" s="99">
        <f>IF(AH162&lt;&gt;0,1,0)</f>
        <v>0</v>
      </c>
      <c r="CD162" s="99">
        <f>IF(AJ162&lt;&gt;0,1,0)</f>
        <v>0</v>
      </c>
      <c r="CF162" s="99">
        <f>IF(AL162&lt;&gt;0,1,0)</f>
        <v>0</v>
      </c>
      <c r="CH162" s="99">
        <f>IF(AN162&lt;&gt;0,1,0)</f>
        <v>0</v>
      </c>
      <c r="CJ162" s="99">
        <f>IF(AP162&lt;&gt;0,1,0)</f>
        <v>0</v>
      </c>
      <c r="CL162" s="99">
        <f>IF(AR162&lt;&gt;0,1,0)</f>
        <v>0</v>
      </c>
      <c r="CN162" s="99">
        <f>IF(AT162&lt;&gt;0,1,0)</f>
        <v>0</v>
      </c>
      <c r="CP162" s="99">
        <f>IF(AV162&lt;&gt;0,1,0)</f>
        <v>0</v>
      </c>
      <c r="CR162" s="99">
        <f>IF(AX162&lt;&gt;0,1,0)</f>
        <v>0</v>
      </c>
      <c r="CT162" s="99">
        <f>IF(AZ162&lt;&gt;0,1,0)</f>
        <v>0</v>
      </c>
      <c r="CV162" s="99">
        <f>IF(BB162&lt;&gt;0,1,0)</f>
        <v>0</v>
      </c>
      <c r="CX162" s="99">
        <f>IF(BD162&lt;&gt;0,1,0)</f>
        <v>0</v>
      </c>
    </row>
    <row r="163" spans="2:102" ht="24.75" customHeight="1">
      <c r="B163" s="329" t="s">
        <v>364</v>
      </c>
      <c r="C163" s="330"/>
      <c r="D163" s="332">
        <f>IF('6 Obecność na treningu'!B120="","",'6 Obecność na treningu'!B120)</f>
      </c>
      <c r="E163" s="332">
        <f>IF('6 Obecność na treningu'!C120="","",'6 Obecność na treningu'!C120)</f>
      </c>
      <c r="F163" s="333">
        <f>IF('6 Obecność na treningu'!D120="","",'6 Obecność na treningu'!D120)</f>
      </c>
      <c r="G163" s="334">
        <f>IF(SUM(BF163:CX163)=0,"",SUM(BF163:CX163))</f>
      </c>
      <c r="H163" s="293" t="s">
        <v>257</v>
      </c>
      <c r="I163" s="293"/>
      <c r="L163" s="99">
        <f>COUNTIF('6 Obecność na treningu'!G120:H120,("=T"))+COUNTIF('6 Obecność na treningu'!G120:H120,("=C"))+COUNTIF('6 Obecność na treningu'!G120:H120,("=K"))</f>
        <v>0</v>
      </c>
      <c r="N163" s="99">
        <f>COUNTIF('6 Obecność na treningu'!I120:J120,("=T"))+COUNTIF('6 Obecność na treningu'!I120:J120,("=C"))+COUNTIF('6 Obecność na treningu'!I120:J120,("=K"))</f>
        <v>0</v>
      </c>
      <c r="P163" s="99">
        <f>COUNTIF('6 Obecność na treningu'!K120:L120,("=T"))+COUNTIF('6 Obecność na treningu'!K120:L120,("=C"))+COUNTIF('6 Obecność na treningu'!K120:L120,("=K"))</f>
        <v>0</v>
      </c>
      <c r="R163" s="99">
        <f>COUNTIF('6 Obecność na treningu'!M120:N120,("=T"))+COUNTIF('6 Obecność na treningu'!M120:N120,("=C"))+COUNTIF('6 Obecność na treningu'!M120:N120,("=K"))</f>
        <v>0</v>
      </c>
      <c r="T163" s="99">
        <f>COUNTIF('6 Obecność na treningu'!O120:P120,("=T"))+COUNTIF('6 Obecność na treningu'!O120:P120,("=C"))+COUNTIF('6 Obecność na treningu'!O120:P120,("=K"))</f>
        <v>0</v>
      </c>
      <c r="V163" s="99">
        <f>COUNTIF('6 Obecność na treningu'!Q120:R120,("=T"))+COUNTIF('6 Obecność na treningu'!Q120:R120,("=C"))+COUNTIF('6 Obecność na treningu'!Q120:R120,("=K"))</f>
        <v>0</v>
      </c>
      <c r="X163" s="99">
        <f>COUNTIF('6 Obecność na treningu'!S120:T120,("=T"))+COUNTIF('6 Obecność na treningu'!S120:T120,("=C"))+COUNTIF('6 Obecność na treningu'!S120:T120,("=K"))</f>
        <v>0</v>
      </c>
      <c r="Z163" s="99">
        <f>COUNTIF('6 Obecność na treningu'!U120:V120,("=T"))+COUNTIF('6 Obecność na treningu'!U120:V120,("=C"))+COUNTIF('6 Obecność na treningu'!U120:V120,("=K"))</f>
        <v>0</v>
      </c>
      <c r="AB163" s="99">
        <f>COUNTIF('6 Obecność na treningu'!W120:X120,("=T"))+COUNTIF('6 Obecność na treningu'!W120:X120,("=C"))+COUNTIF('6 Obecność na treningu'!W120:X120,("=K"))</f>
        <v>0</v>
      </c>
      <c r="AD163" s="99">
        <f>COUNTIF('6 Obecność na treningu'!Y120:Z120,("=T"))+COUNTIF('6 Obecność na treningu'!Y120:Z120,("=C"))+COUNTIF('6 Obecność na treningu'!Y120:Z120,("=K"))</f>
        <v>0</v>
      </c>
      <c r="AF163" s="99">
        <f>COUNTIF('6 Obecność na treningu'!AA120:AB120,("=T"))+COUNTIF('6 Obecność na treningu'!AA120:AB120,("=C"))+COUNTIF('6 Obecność na treningu'!AA120:AB120,("=K"))</f>
        <v>0</v>
      </c>
      <c r="AH163" s="99">
        <f>COUNTIF('6 Obecność na treningu'!AC120:AD120,("=T"))+COUNTIF('6 Obecność na treningu'!AC120:AD120,("=C"))+COUNTIF('6 Obecność na treningu'!AC120:AD120,("=K"))</f>
        <v>0</v>
      </c>
      <c r="AJ163" s="99">
        <f>COUNTIF('6 Obecność na treningu'!AE120:AF120,("=T"))+COUNTIF('6 Obecność na treningu'!AE120:AF120,("=C"))+COUNTIF('6 Obecność na treningu'!AE120:AF120,("=K"))</f>
        <v>0</v>
      </c>
      <c r="AL163" s="99">
        <f>COUNTIF('6 Obecność na treningu'!AG120:AH120,("=T"))+COUNTIF('6 Obecność na treningu'!AG120:AH120,("=C"))+COUNTIF('6 Obecność na treningu'!AG120:AH120,("=K"))</f>
        <v>0</v>
      </c>
      <c r="AN163" s="99">
        <f>COUNTIF('6 Obecność na treningu'!AI120:AJ120,("=T"))+COUNTIF('6 Obecność na treningu'!AI120:AJ120,("=C"))+COUNTIF('6 Obecność na treningu'!AI120:AJ120,("=K"))</f>
        <v>0</v>
      </c>
      <c r="AP163" s="99">
        <f>COUNTIF('6 Obecność na treningu'!AK120:AL120,("=T"))+COUNTIF('6 Obecność na treningu'!AK120:AL120,("=C"))+COUNTIF('6 Obecność na treningu'!AK120:AL120,("=K"))</f>
        <v>0</v>
      </c>
      <c r="AR163" s="99">
        <f>COUNTIF('6 Obecność na treningu'!AM120:AN120,("=T"))+COUNTIF('6 Obecność na treningu'!AM120:AN120,("=C"))+COUNTIF('6 Obecność na treningu'!AM120:AN120,("=K"))</f>
        <v>0</v>
      </c>
      <c r="AT163" s="99">
        <f>COUNTIF('6 Obecność na treningu'!AO120:AP120,("=T"))+COUNTIF('6 Obecność na treningu'!AO120:AP120,("=C"))+COUNTIF('6 Obecność na treningu'!AO120:AP120,("=K"))</f>
        <v>0</v>
      </c>
      <c r="AV163" s="99">
        <f>COUNTIF('6 Obecność na treningu'!AQ120:AR120,("=T"))+COUNTIF('6 Obecność na treningu'!AQ120:AR120,("=C"))+COUNTIF('6 Obecność na treningu'!AQ120:AR120,("=K"))</f>
        <v>0</v>
      </c>
      <c r="AX163" s="99">
        <f>COUNTIF('6 Obecność na treningu'!AS120:AT120,("=T"))+COUNTIF('6 Obecność na treningu'!AS120:AT120,("=C"))+COUNTIF('6 Obecność na treningu'!AS120:AT120,("=K"))</f>
        <v>0</v>
      </c>
      <c r="AZ163" s="99">
        <f>COUNTIF('6 Obecność na treningu'!AU120:AV120,("=T"))+COUNTIF('6 Obecność na treningu'!AU120:AV120,("=C"))+COUNTIF('6 Obecność na treningu'!AU120:AV120,("=K"))</f>
        <v>0</v>
      </c>
      <c r="BB163" s="99">
        <f>COUNTIF('6 Obecność na treningu'!AW120:AX120,("=T"))+COUNTIF('6 Obecność na treningu'!AW120:AX120,("=C"))+COUNTIF('6 Obecność na treningu'!AW120:AX120,("=K"))</f>
        <v>0</v>
      </c>
      <c r="BD163" s="322">
        <f>COUNTIF('6 Obecność na treningu'!AY120:AZ120,("=T"))+COUNTIF('6 Obecność na treningu'!AY120:AZ120,("=C"))+COUNTIF('6 Obecność na treningu'!AY120:AZ120,("=K"))</f>
        <v>0</v>
      </c>
      <c r="BF163" s="99">
        <f>IF(L163&lt;&gt;0,1,0)</f>
        <v>0</v>
      </c>
      <c r="BH163" s="99">
        <f>IF(N163&lt;&gt;0,1,0)</f>
        <v>0</v>
      </c>
      <c r="BJ163" s="99">
        <f>IF(P163&lt;&gt;0,1,0)</f>
        <v>0</v>
      </c>
      <c r="BL163" s="99">
        <f>IF(R163&lt;&gt;0,1,0)</f>
        <v>0</v>
      </c>
      <c r="BN163" s="99">
        <f>IF(T163&lt;&gt;0,1,0)</f>
        <v>0</v>
      </c>
      <c r="BP163" s="99">
        <f>IF(V163&lt;&gt;0,1,0)</f>
        <v>0</v>
      </c>
      <c r="BR163" s="99">
        <f>IF(X163&lt;&gt;0,1,0)</f>
        <v>0</v>
      </c>
      <c r="BT163" s="99">
        <f>IF(Z163&lt;&gt;0,1,0)</f>
        <v>0</v>
      </c>
      <c r="BV163" s="99">
        <f>IF(AB163&lt;&gt;0,1,0)</f>
        <v>0</v>
      </c>
      <c r="BX163" s="99">
        <f>IF(AD163&lt;&gt;0,1,0)</f>
        <v>0</v>
      </c>
      <c r="BZ163" s="99">
        <f>IF(AF163&lt;&gt;0,1,0)</f>
        <v>0</v>
      </c>
      <c r="CB163" s="99">
        <f>IF(AH163&lt;&gt;0,1,0)</f>
        <v>0</v>
      </c>
      <c r="CD163" s="99">
        <f>IF(AJ163&lt;&gt;0,1,0)</f>
        <v>0</v>
      </c>
      <c r="CF163" s="99">
        <f>IF(AL163&lt;&gt;0,1,0)</f>
        <v>0</v>
      </c>
      <c r="CH163" s="99">
        <f>IF(AN163&lt;&gt;0,1,0)</f>
        <v>0</v>
      </c>
      <c r="CJ163" s="99">
        <f>IF(AP163&lt;&gt;0,1,0)</f>
        <v>0</v>
      </c>
      <c r="CL163" s="99">
        <f>IF(AR163&lt;&gt;0,1,0)</f>
        <v>0</v>
      </c>
      <c r="CN163" s="99">
        <f>IF(AT163&lt;&gt;0,1,0)</f>
        <v>0</v>
      </c>
      <c r="CP163" s="99">
        <f>IF(AV163&lt;&gt;0,1,0)</f>
        <v>0</v>
      </c>
      <c r="CR163" s="99">
        <f>IF(AX163&lt;&gt;0,1,0)</f>
        <v>0</v>
      </c>
      <c r="CT163" s="99">
        <f>IF(AZ163&lt;&gt;0,1,0)</f>
        <v>0</v>
      </c>
      <c r="CV163" s="99">
        <f>IF(BB163&lt;&gt;0,1,0)</f>
        <v>0</v>
      </c>
      <c r="CX163" s="99">
        <f>IF(BD163&lt;&gt;0,1,0)</f>
        <v>0</v>
      </c>
    </row>
    <row r="164" spans="2:102" ht="24.75" customHeight="1">
      <c r="B164" s="329" t="s">
        <v>365</v>
      </c>
      <c r="C164" s="330"/>
      <c r="D164" s="332">
        <f>IF('6 Obecność na treningu'!B121="","",'6 Obecność na treningu'!B121)</f>
      </c>
      <c r="E164" s="332">
        <f>IF('6 Obecność na treningu'!C121="","",'6 Obecność na treningu'!C121)</f>
      </c>
      <c r="F164" s="333">
        <f>IF('6 Obecność na treningu'!D121="","",'6 Obecność na treningu'!D121)</f>
      </c>
      <c r="G164" s="334">
        <f>IF(SUM(BF164:CX164)=0,"",SUM(BF164:CX164))</f>
      </c>
      <c r="H164" s="293" t="s">
        <v>257</v>
      </c>
      <c r="I164" s="293"/>
      <c r="L164" s="99">
        <f>COUNTIF('6 Obecność na treningu'!G121:H121,("=T"))+COUNTIF('6 Obecność na treningu'!G121:H121,("=C"))+COUNTIF('6 Obecność na treningu'!G121:H121,("=K"))</f>
        <v>0</v>
      </c>
      <c r="N164" s="99">
        <f>COUNTIF('6 Obecność na treningu'!I121:J121,("=T"))+COUNTIF('6 Obecność na treningu'!I121:J121,("=C"))+COUNTIF('6 Obecność na treningu'!I121:J121,("=K"))</f>
        <v>0</v>
      </c>
      <c r="P164" s="99">
        <f>COUNTIF('6 Obecność na treningu'!K121:L121,("=T"))+COUNTIF('6 Obecność na treningu'!K121:L121,("=C"))+COUNTIF('6 Obecność na treningu'!K121:L121,("=K"))</f>
        <v>0</v>
      </c>
      <c r="R164" s="99">
        <f>COUNTIF('6 Obecność na treningu'!M121:N121,("=T"))+COUNTIF('6 Obecność na treningu'!M121:N121,("=C"))+COUNTIF('6 Obecność na treningu'!M121:N121,("=K"))</f>
        <v>0</v>
      </c>
      <c r="T164" s="99">
        <f>COUNTIF('6 Obecność na treningu'!O121:P121,("=T"))+COUNTIF('6 Obecność na treningu'!O121:P121,("=C"))+COUNTIF('6 Obecność na treningu'!O121:P121,("=K"))</f>
        <v>0</v>
      </c>
      <c r="V164" s="99">
        <f>COUNTIF('6 Obecność na treningu'!Q121:R121,("=T"))+COUNTIF('6 Obecność na treningu'!Q121:R121,("=C"))+COUNTIF('6 Obecność na treningu'!Q121:R121,("=K"))</f>
        <v>0</v>
      </c>
      <c r="X164" s="99">
        <f>COUNTIF('6 Obecność na treningu'!S121:T121,("=T"))+COUNTIF('6 Obecność na treningu'!S121:T121,("=C"))+COUNTIF('6 Obecność na treningu'!S121:T121,("=K"))</f>
        <v>0</v>
      </c>
      <c r="Z164" s="99">
        <f>COUNTIF('6 Obecność na treningu'!U121:V121,("=T"))+COUNTIF('6 Obecność na treningu'!U121:V121,("=C"))+COUNTIF('6 Obecność na treningu'!U121:V121,("=K"))</f>
        <v>0</v>
      </c>
      <c r="AB164" s="99">
        <f>COUNTIF('6 Obecność na treningu'!W121:X121,("=T"))+COUNTIF('6 Obecność na treningu'!W121:X121,("=C"))+COUNTIF('6 Obecność na treningu'!W121:X121,("=K"))</f>
        <v>0</v>
      </c>
      <c r="AD164" s="99">
        <f>COUNTIF('6 Obecność na treningu'!Y121:Z121,("=T"))+COUNTIF('6 Obecność na treningu'!Y121:Z121,("=C"))+COUNTIF('6 Obecność na treningu'!Y121:Z121,("=K"))</f>
        <v>0</v>
      </c>
      <c r="AF164" s="99">
        <f>COUNTIF('6 Obecność na treningu'!AA121:AB121,("=T"))+COUNTIF('6 Obecność na treningu'!AA121:AB121,("=C"))+COUNTIF('6 Obecność na treningu'!AA121:AB121,("=K"))</f>
        <v>0</v>
      </c>
      <c r="AH164" s="99">
        <f>COUNTIF('6 Obecność na treningu'!AC121:AD121,("=T"))+COUNTIF('6 Obecność na treningu'!AC121:AD121,("=C"))+COUNTIF('6 Obecność na treningu'!AC121:AD121,("=K"))</f>
        <v>0</v>
      </c>
      <c r="AJ164" s="99">
        <f>COUNTIF('6 Obecność na treningu'!AE121:AF121,("=T"))+COUNTIF('6 Obecność na treningu'!AE121:AF121,("=C"))+COUNTIF('6 Obecność na treningu'!AE121:AF121,("=K"))</f>
        <v>0</v>
      </c>
      <c r="AL164" s="99">
        <f>COUNTIF('6 Obecność na treningu'!AG121:AH121,("=T"))+COUNTIF('6 Obecność na treningu'!AG121:AH121,("=C"))+COUNTIF('6 Obecność na treningu'!AG121:AH121,("=K"))</f>
        <v>0</v>
      </c>
      <c r="AN164" s="99">
        <f>COUNTIF('6 Obecność na treningu'!AI121:AJ121,("=T"))+COUNTIF('6 Obecność na treningu'!AI121:AJ121,("=C"))+COUNTIF('6 Obecność na treningu'!AI121:AJ121,("=K"))</f>
        <v>0</v>
      </c>
      <c r="AP164" s="99">
        <f>COUNTIF('6 Obecność na treningu'!AK121:AL121,("=T"))+COUNTIF('6 Obecność na treningu'!AK121:AL121,("=C"))+COUNTIF('6 Obecność na treningu'!AK121:AL121,("=K"))</f>
        <v>0</v>
      </c>
      <c r="AR164" s="99">
        <f>COUNTIF('6 Obecność na treningu'!AM121:AN121,("=T"))+COUNTIF('6 Obecność na treningu'!AM121:AN121,("=C"))+COUNTIF('6 Obecność na treningu'!AM121:AN121,("=K"))</f>
        <v>0</v>
      </c>
      <c r="AT164" s="99">
        <f>COUNTIF('6 Obecność na treningu'!AO121:AP121,("=T"))+COUNTIF('6 Obecność na treningu'!AO121:AP121,("=C"))+COUNTIF('6 Obecność na treningu'!AO121:AP121,("=K"))</f>
        <v>0</v>
      </c>
      <c r="AV164" s="99">
        <f>COUNTIF('6 Obecność na treningu'!AQ121:AR121,("=T"))+COUNTIF('6 Obecność na treningu'!AQ121:AR121,("=C"))+COUNTIF('6 Obecność na treningu'!AQ121:AR121,("=K"))</f>
        <v>0</v>
      </c>
      <c r="AX164" s="99">
        <f>COUNTIF('6 Obecność na treningu'!AS121:AT121,("=T"))+COUNTIF('6 Obecność na treningu'!AS121:AT121,("=C"))+COUNTIF('6 Obecność na treningu'!AS121:AT121,("=K"))</f>
        <v>0</v>
      </c>
      <c r="AZ164" s="99">
        <f>COUNTIF('6 Obecność na treningu'!AU121:AV121,("=T"))+COUNTIF('6 Obecność na treningu'!AU121:AV121,("=C"))+COUNTIF('6 Obecność na treningu'!AU121:AV121,("=K"))</f>
        <v>0</v>
      </c>
      <c r="BB164" s="99">
        <f>COUNTIF('6 Obecność na treningu'!AW121:AX121,("=T"))+COUNTIF('6 Obecność na treningu'!AW121:AX121,("=C"))+COUNTIF('6 Obecność na treningu'!AW121:AX121,("=K"))</f>
        <v>0</v>
      </c>
      <c r="BD164" s="322">
        <f>COUNTIF('6 Obecność na treningu'!AY121:AZ121,("=T"))+COUNTIF('6 Obecność na treningu'!AY121:AZ121,("=C"))+COUNTIF('6 Obecność na treningu'!AY121:AZ121,("=K"))</f>
        <v>0</v>
      </c>
      <c r="BF164" s="99">
        <f>IF(L164&lt;&gt;0,1,0)</f>
        <v>0</v>
      </c>
      <c r="BH164" s="99">
        <f>IF(N164&lt;&gt;0,1,0)</f>
        <v>0</v>
      </c>
      <c r="BJ164" s="99">
        <f>IF(P164&lt;&gt;0,1,0)</f>
        <v>0</v>
      </c>
      <c r="BL164" s="99">
        <f>IF(R164&lt;&gt;0,1,0)</f>
        <v>0</v>
      </c>
      <c r="BN164" s="99">
        <f>IF(T164&lt;&gt;0,1,0)</f>
        <v>0</v>
      </c>
      <c r="BP164" s="99">
        <f>IF(V164&lt;&gt;0,1,0)</f>
        <v>0</v>
      </c>
      <c r="BR164" s="99">
        <f>IF(X164&lt;&gt;0,1,0)</f>
        <v>0</v>
      </c>
      <c r="BT164" s="99">
        <f>IF(Z164&lt;&gt;0,1,0)</f>
        <v>0</v>
      </c>
      <c r="BV164" s="99">
        <f>IF(AB164&lt;&gt;0,1,0)</f>
        <v>0</v>
      </c>
      <c r="BX164" s="99">
        <f>IF(AD164&lt;&gt;0,1,0)</f>
        <v>0</v>
      </c>
      <c r="BZ164" s="99">
        <f>IF(AF164&lt;&gt;0,1,0)</f>
        <v>0</v>
      </c>
      <c r="CB164" s="99">
        <f>IF(AH164&lt;&gt;0,1,0)</f>
        <v>0</v>
      </c>
      <c r="CD164" s="99">
        <f>IF(AJ164&lt;&gt;0,1,0)</f>
        <v>0</v>
      </c>
      <c r="CF164" s="99">
        <f>IF(AL164&lt;&gt;0,1,0)</f>
        <v>0</v>
      </c>
      <c r="CH164" s="99">
        <f>IF(AN164&lt;&gt;0,1,0)</f>
        <v>0</v>
      </c>
      <c r="CJ164" s="99">
        <f>IF(AP164&lt;&gt;0,1,0)</f>
        <v>0</v>
      </c>
      <c r="CL164" s="99">
        <f>IF(AR164&lt;&gt;0,1,0)</f>
        <v>0</v>
      </c>
      <c r="CN164" s="99">
        <f>IF(AT164&lt;&gt;0,1,0)</f>
        <v>0</v>
      </c>
      <c r="CP164" s="99">
        <f>IF(AV164&lt;&gt;0,1,0)</f>
        <v>0</v>
      </c>
      <c r="CR164" s="99">
        <f>IF(AX164&lt;&gt;0,1,0)</f>
        <v>0</v>
      </c>
      <c r="CT164" s="99">
        <f>IF(AZ164&lt;&gt;0,1,0)</f>
        <v>0</v>
      </c>
      <c r="CV164" s="99">
        <f>IF(BB164&lt;&gt;0,1,0)</f>
        <v>0</v>
      </c>
      <c r="CX164" s="99">
        <f>IF(BD164&lt;&gt;0,1,0)</f>
        <v>0</v>
      </c>
    </row>
    <row r="165" spans="2:102" ht="24.75" customHeight="1">
      <c r="B165" s="329" t="s">
        <v>366</v>
      </c>
      <c r="C165" s="330"/>
      <c r="D165" s="332">
        <f>IF('6 Obecność na treningu'!B122="","",'6 Obecność na treningu'!B122)</f>
      </c>
      <c r="E165" s="332">
        <f>IF('6 Obecność na treningu'!C122="","",'6 Obecność na treningu'!C122)</f>
      </c>
      <c r="F165" s="333">
        <f>IF('6 Obecność na treningu'!D122="","",'6 Obecność na treningu'!D122)</f>
      </c>
      <c r="G165" s="334">
        <f>IF(SUM(BF165:CX165)=0,"",SUM(BF165:CX165))</f>
      </c>
      <c r="H165" s="293" t="s">
        <v>257</v>
      </c>
      <c r="I165" s="293"/>
      <c r="L165" s="99">
        <f>COUNTIF('6 Obecność na treningu'!G122:H122,("=T"))+COUNTIF('6 Obecność na treningu'!G122:H122,("=C"))+COUNTIF('6 Obecność na treningu'!G122:H122,("=K"))</f>
        <v>0</v>
      </c>
      <c r="N165" s="99">
        <f>COUNTIF('6 Obecność na treningu'!I122:J122,("=T"))+COUNTIF('6 Obecność na treningu'!I122:J122,("=C"))+COUNTIF('6 Obecność na treningu'!I122:J122,("=K"))</f>
        <v>0</v>
      </c>
      <c r="P165" s="99">
        <f>COUNTIF('6 Obecność na treningu'!K122:L122,("=T"))+COUNTIF('6 Obecność na treningu'!K122:L122,("=C"))+COUNTIF('6 Obecność na treningu'!K122:L122,("=K"))</f>
        <v>0</v>
      </c>
      <c r="R165" s="99">
        <f>COUNTIF('6 Obecność na treningu'!M122:N122,("=T"))+COUNTIF('6 Obecność na treningu'!M122:N122,("=C"))+COUNTIF('6 Obecność na treningu'!M122:N122,("=K"))</f>
        <v>0</v>
      </c>
      <c r="T165" s="99">
        <f>COUNTIF('6 Obecność na treningu'!O122:P122,("=T"))+COUNTIF('6 Obecność na treningu'!O122:P122,("=C"))+COUNTIF('6 Obecność na treningu'!O122:P122,("=K"))</f>
        <v>0</v>
      </c>
      <c r="V165" s="99">
        <f>COUNTIF('6 Obecność na treningu'!Q122:R122,("=T"))+COUNTIF('6 Obecność na treningu'!Q122:R122,("=C"))+COUNTIF('6 Obecność na treningu'!Q122:R122,("=K"))</f>
        <v>0</v>
      </c>
      <c r="X165" s="99">
        <f>COUNTIF('6 Obecność na treningu'!S122:T122,("=T"))+COUNTIF('6 Obecność na treningu'!S122:T122,("=C"))+COUNTIF('6 Obecność na treningu'!S122:T122,("=K"))</f>
        <v>0</v>
      </c>
      <c r="Z165" s="99">
        <f>COUNTIF('6 Obecność na treningu'!U122:V122,("=T"))+COUNTIF('6 Obecność na treningu'!U122:V122,("=C"))+COUNTIF('6 Obecność na treningu'!U122:V122,("=K"))</f>
        <v>0</v>
      </c>
      <c r="AB165" s="99">
        <f>COUNTIF('6 Obecność na treningu'!W122:X122,("=T"))+COUNTIF('6 Obecność na treningu'!W122:X122,("=C"))+COUNTIF('6 Obecność na treningu'!W122:X122,("=K"))</f>
        <v>0</v>
      </c>
      <c r="AD165" s="99">
        <f>COUNTIF('6 Obecność na treningu'!Y122:Z122,("=T"))+COUNTIF('6 Obecność na treningu'!Y122:Z122,("=C"))+COUNTIF('6 Obecność na treningu'!Y122:Z122,("=K"))</f>
        <v>0</v>
      </c>
      <c r="AF165" s="99">
        <f>COUNTIF('6 Obecność na treningu'!AA122:AB122,("=T"))+COUNTIF('6 Obecność na treningu'!AA122:AB122,("=C"))+COUNTIF('6 Obecność na treningu'!AA122:AB122,("=K"))</f>
        <v>0</v>
      </c>
      <c r="AH165" s="99">
        <f>COUNTIF('6 Obecność na treningu'!AC122:AD122,("=T"))+COUNTIF('6 Obecność na treningu'!AC122:AD122,("=C"))+COUNTIF('6 Obecność na treningu'!AC122:AD122,("=K"))</f>
        <v>0</v>
      </c>
      <c r="AJ165" s="99">
        <f>COUNTIF('6 Obecność na treningu'!AE122:AF122,("=T"))+COUNTIF('6 Obecność na treningu'!AE122:AF122,("=C"))+COUNTIF('6 Obecność na treningu'!AE122:AF122,("=K"))</f>
        <v>0</v>
      </c>
      <c r="AL165" s="99">
        <f>COUNTIF('6 Obecność na treningu'!AG122:AH122,("=T"))+COUNTIF('6 Obecność na treningu'!AG122:AH122,("=C"))+COUNTIF('6 Obecność na treningu'!AG122:AH122,("=K"))</f>
        <v>0</v>
      </c>
      <c r="AN165" s="99">
        <f>COUNTIF('6 Obecność na treningu'!AI122:AJ122,("=T"))+COUNTIF('6 Obecność na treningu'!AI122:AJ122,("=C"))+COUNTIF('6 Obecność na treningu'!AI122:AJ122,("=K"))</f>
        <v>0</v>
      </c>
      <c r="AP165" s="99">
        <f>COUNTIF('6 Obecność na treningu'!AK122:AL122,("=T"))+COUNTIF('6 Obecność na treningu'!AK122:AL122,("=C"))+COUNTIF('6 Obecność na treningu'!AK122:AL122,("=K"))</f>
        <v>0</v>
      </c>
      <c r="AR165" s="99">
        <f>COUNTIF('6 Obecność na treningu'!AM122:AN122,("=T"))+COUNTIF('6 Obecność na treningu'!AM122:AN122,("=C"))+COUNTIF('6 Obecność na treningu'!AM122:AN122,("=K"))</f>
        <v>0</v>
      </c>
      <c r="AT165" s="99">
        <f>COUNTIF('6 Obecność na treningu'!AO122:AP122,("=T"))+COUNTIF('6 Obecność na treningu'!AO122:AP122,("=C"))+COUNTIF('6 Obecność na treningu'!AO122:AP122,("=K"))</f>
        <v>0</v>
      </c>
      <c r="AV165" s="99">
        <f>COUNTIF('6 Obecność na treningu'!AQ122:AR122,("=T"))+COUNTIF('6 Obecność na treningu'!AQ122:AR122,("=C"))+COUNTIF('6 Obecność na treningu'!AQ122:AR122,("=K"))</f>
        <v>0</v>
      </c>
      <c r="AX165" s="99">
        <f>COUNTIF('6 Obecność na treningu'!AS122:AT122,("=T"))+COUNTIF('6 Obecność na treningu'!AS122:AT122,("=C"))+COUNTIF('6 Obecność na treningu'!AS122:AT122,("=K"))</f>
        <v>0</v>
      </c>
      <c r="AZ165" s="99">
        <f>COUNTIF('6 Obecność na treningu'!AU122:AV122,("=T"))+COUNTIF('6 Obecność na treningu'!AU122:AV122,("=C"))+COUNTIF('6 Obecność na treningu'!AU122:AV122,("=K"))</f>
        <v>0</v>
      </c>
      <c r="BB165" s="99">
        <f>COUNTIF('6 Obecność na treningu'!AW122:AX122,("=T"))+COUNTIF('6 Obecność na treningu'!AW122:AX122,("=C"))+COUNTIF('6 Obecność na treningu'!AW122:AX122,("=K"))</f>
        <v>0</v>
      </c>
      <c r="BD165" s="322">
        <f>COUNTIF('6 Obecność na treningu'!AY122:AZ122,("=T"))+COUNTIF('6 Obecność na treningu'!AY122:AZ122,("=C"))+COUNTIF('6 Obecność na treningu'!AY122:AZ122,("=K"))</f>
        <v>0</v>
      </c>
      <c r="BF165" s="99">
        <f>IF(L165&lt;&gt;0,1,0)</f>
        <v>0</v>
      </c>
      <c r="BH165" s="99">
        <f>IF(N165&lt;&gt;0,1,0)</f>
        <v>0</v>
      </c>
      <c r="BJ165" s="99">
        <f>IF(P165&lt;&gt;0,1,0)</f>
        <v>0</v>
      </c>
      <c r="BL165" s="99">
        <f>IF(R165&lt;&gt;0,1,0)</f>
        <v>0</v>
      </c>
      <c r="BN165" s="99">
        <f>IF(T165&lt;&gt;0,1,0)</f>
        <v>0</v>
      </c>
      <c r="BP165" s="99">
        <f>IF(V165&lt;&gt;0,1,0)</f>
        <v>0</v>
      </c>
      <c r="BR165" s="99">
        <f>IF(X165&lt;&gt;0,1,0)</f>
        <v>0</v>
      </c>
      <c r="BT165" s="99">
        <f>IF(Z165&lt;&gt;0,1,0)</f>
        <v>0</v>
      </c>
      <c r="BV165" s="99">
        <f>IF(AB165&lt;&gt;0,1,0)</f>
        <v>0</v>
      </c>
      <c r="BX165" s="99">
        <f>IF(AD165&lt;&gt;0,1,0)</f>
        <v>0</v>
      </c>
      <c r="BZ165" s="99">
        <f>IF(AF165&lt;&gt;0,1,0)</f>
        <v>0</v>
      </c>
      <c r="CB165" s="99">
        <f>IF(AH165&lt;&gt;0,1,0)</f>
        <v>0</v>
      </c>
      <c r="CD165" s="99">
        <f>IF(AJ165&lt;&gt;0,1,0)</f>
        <v>0</v>
      </c>
      <c r="CF165" s="99">
        <f>IF(AL165&lt;&gt;0,1,0)</f>
        <v>0</v>
      </c>
      <c r="CH165" s="99">
        <f>IF(AN165&lt;&gt;0,1,0)</f>
        <v>0</v>
      </c>
      <c r="CJ165" s="99">
        <f>IF(AP165&lt;&gt;0,1,0)</f>
        <v>0</v>
      </c>
      <c r="CL165" s="99">
        <f>IF(AR165&lt;&gt;0,1,0)</f>
        <v>0</v>
      </c>
      <c r="CN165" s="99">
        <f>IF(AT165&lt;&gt;0,1,0)</f>
        <v>0</v>
      </c>
      <c r="CP165" s="99">
        <f>IF(AV165&lt;&gt;0,1,0)</f>
        <v>0</v>
      </c>
      <c r="CR165" s="99">
        <f>IF(AX165&lt;&gt;0,1,0)</f>
        <v>0</v>
      </c>
      <c r="CT165" s="99">
        <f>IF(AZ165&lt;&gt;0,1,0)</f>
        <v>0</v>
      </c>
      <c r="CV165" s="99">
        <f>IF(BB165&lt;&gt;0,1,0)</f>
        <v>0</v>
      </c>
      <c r="CX165" s="99">
        <f>IF(BD165&lt;&gt;0,1,0)</f>
        <v>0</v>
      </c>
    </row>
    <row r="166" spans="2:102" ht="24.75" customHeight="1">
      <c r="B166" s="329" t="s">
        <v>367</v>
      </c>
      <c r="C166" s="330"/>
      <c r="D166" s="332">
        <f>IF('6 Obecność na treningu'!B123="","",'6 Obecność na treningu'!B123)</f>
      </c>
      <c r="E166" s="332">
        <f>IF('6 Obecność na treningu'!C123="","",'6 Obecność na treningu'!C123)</f>
      </c>
      <c r="F166" s="333">
        <f>IF('6 Obecność na treningu'!D123="","",'6 Obecność na treningu'!D123)</f>
      </c>
      <c r="G166" s="334">
        <f>IF(SUM(BF166:CX166)=0,"",SUM(BF166:CX166))</f>
      </c>
      <c r="H166" s="293" t="s">
        <v>257</v>
      </c>
      <c r="I166" s="293"/>
      <c r="L166" s="99">
        <f>COUNTIF('6 Obecność na treningu'!G123:H123,("=T"))+COUNTIF('6 Obecność na treningu'!G123:H123,("=C"))+COUNTIF('6 Obecność na treningu'!G123:H123,("=K"))</f>
        <v>0</v>
      </c>
      <c r="N166" s="99">
        <f>COUNTIF('6 Obecność na treningu'!I123:J123,("=T"))+COUNTIF('6 Obecność na treningu'!I123:J123,("=C"))+COUNTIF('6 Obecność na treningu'!I123:J123,("=K"))</f>
        <v>0</v>
      </c>
      <c r="P166" s="99">
        <f>COUNTIF('6 Obecność na treningu'!K123:L123,("=T"))+COUNTIF('6 Obecność na treningu'!K123:L123,("=C"))+COUNTIF('6 Obecność na treningu'!K123:L123,("=K"))</f>
        <v>0</v>
      </c>
      <c r="R166" s="99">
        <f>COUNTIF('6 Obecność na treningu'!M123:N123,("=T"))+COUNTIF('6 Obecność na treningu'!M123:N123,("=C"))+COUNTIF('6 Obecność na treningu'!M123:N123,("=K"))</f>
        <v>0</v>
      </c>
      <c r="T166" s="99">
        <f>COUNTIF('6 Obecność na treningu'!O123:P123,("=T"))+COUNTIF('6 Obecność na treningu'!O123:P123,("=C"))+COUNTIF('6 Obecność na treningu'!O123:P123,("=K"))</f>
        <v>0</v>
      </c>
      <c r="V166" s="99">
        <f>COUNTIF('6 Obecność na treningu'!Q123:R123,("=T"))+COUNTIF('6 Obecność na treningu'!Q123:R123,("=C"))+COUNTIF('6 Obecność na treningu'!Q123:R123,("=K"))</f>
        <v>0</v>
      </c>
      <c r="X166" s="99">
        <f>COUNTIF('6 Obecność na treningu'!S123:T123,("=T"))+COUNTIF('6 Obecność na treningu'!S123:T123,("=C"))+COUNTIF('6 Obecność na treningu'!S123:T123,("=K"))</f>
        <v>0</v>
      </c>
      <c r="Z166" s="99">
        <f>COUNTIF('6 Obecność na treningu'!U123:V123,("=T"))+COUNTIF('6 Obecność na treningu'!U123:V123,("=C"))+COUNTIF('6 Obecność na treningu'!U123:V123,("=K"))</f>
        <v>0</v>
      </c>
      <c r="AB166" s="99">
        <f>COUNTIF('6 Obecność na treningu'!W123:X123,("=T"))+COUNTIF('6 Obecność na treningu'!W123:X123,("=C"))+COUNTIF('6 Obecność na treningu'!W123:X123,("=K"))</f>
        <v>0</v>
      </c>
      <c r="AD166" s="99">
        <f>COUNTIF('6 Obecność na treningu'!Y123:Z123,("=T"))+COUNTIF('6 Obecność na treningu'!Y123:Z123,("=C"))+COUNTIF('6 Obecność na treningu'!Y123:Z123,("=K"))</f>
        <v>0</v>
      </c>
      <c r="AF166" s="99">
        <f>COUNTIF('6 Obecność na treningu'!AA123:AB123,("=T"))+COUNTIF('6 Obecność na treningu'!AA123:AB123,("=C"))+COUNTIF('6 Obecność na treningu'!AA123:AB123,("=K"))</f>
        <v>0</v>
      </c>
      <c r="AH166" s="99">
        <f>COUNTIF('6 Obecność na treningu'!AC123:AD123,("=T"))+COUNTIF('6 Obecność na treningu'!AC123:AD123,("=C"))+COUNTIF('6 Obecność na treningu'!AC123:AD123,("=K"))</f>
        <v>0</v>
      </c>
      <c r="AJ166" s="99">
        <f>COUNTIF('6 Obecność na treningu'!AE123:AF123,("=T"))+COUNTIF('6 Obecność na treningu'!AE123:AF123,("=C"))+COUNTIF('6 Obecność na treningu'!AE123:AF123,("=K"))</f>
        <v>0</v>
      </c>
      <c r="AL166" s="99">
        <f>COUNTIF('6 Obecność na treningu'!AG123:AH123,("=T"))+COUNTIF('6 Obecność na treningu'!AG123:AH123,("=C"))+COUNTIF('6 Obecność na treningu'!AG123:AH123,("=K"))</f>
        <v>0</v>
      </c>
      <c r="AN166" s="99">
        <f>COUNTIF('6 Obecność na treningu'!AI123:AJ123,("=T"))+COUNTIF('6 Obecność na treningu'!AI123:AJ123,("=C"))+COUNTIF('6 Obecność na treningu'!AI123:AJ123,("=K"))</f>
        <v>0</v>
      </c>
      <c r="AP166" s="99">
        <f>COUNTIF('6 Obecność na treningu'!AK123:AL123,("=T"))+COUNTIF('6 Obecność na treningu'!AK123:AL123,("=C"))+COUNTIF('6 Obecność na treningu'!AK123:AL123,("=K"))</f>
        <v>0</v>
      </c>
      <c r="AR166" s="99">
        <f>COUNTIF('6 Obecność na treningu'!AM123:AN123,("=T"))+COUNTIF('6 Obecność na treningu'!AM123:AN123,("=C"))+COUNTIF('6 Obecność na treningu'!AM123:AN123,("=K"))</f>
        <v>0</v>
      </c>
      <c r="AT166" s="99">
        <f>COUNTIF('6 Obecność na treningu'!AO123:AP123,("=T"))+COUNTIF('6 Obecność na treningu'!AO123:AP123,("=C"))+COUNTIF('6 Obecność na treningu'!AO123:AP123,("=K"))</f>
        <v>0</v>
      </c>
      <c r="AV166" s="99">
        <f>COUNTIF('6 Obecność na treningu'!AQ123:AR123,("=T"))+COUNTIF('6 Obecność na treningu'!AQ123:AR123,("=C"))+COUNTIF('6 Obecność na treningu'!AQ123:AR123,("=K"))</f>
        <v>0</v>
      </c>
      <c r="AX166" s="99">
        <f>COUNTIF('6 Obecność na treningu'!AS123:AT123,("=T"))+COUNTIF('6 Obecność na treningu'!AS123:AT123,("=C"))+COUNTIF('6 Obecność na treningu'!AS123:AT123,("=K"))</f>
        <v>0</v>
      </c>
      <c r="AZ166" s="99">
        <f>COUNTIF('6 Obecność na treningu'!AU123:AV123,("=T"))+COUNTIF('6 Obecność na treningu'!AU123:AV123,("=C"))+COUNTIF('6 Obecność na treningu'!AU123:AV123,("=K"))</f>
        <v>0</v>
      </c>
      <c r="BB166" s="99">
        <f>COUNTIF('6 Obecność na treningu'!AW123:AX123,("=T"))+COUNTIF('6 Obecność na treningu'!AW123:AX123,("=C"))+COUNTIF('6 Obecność na treningu'!AW123:AX123,("=K"))</f>
        <v>0</v>
      </c>
      <c r="BD166" s="322">
        <f>COUNTIF('6 Obecność na treningu'!AY123:AZ123,("=T"))+COUNTIF('6 Obecność na treningu'!AY123:AZ123,("=C"))+COUNTIF('6 Obecność na treningu'!AY123:AZ123,("=K"))</f>
        <v>0</v>
      </c>
      <c r="BF166" s="99">
        <f>IF(L166&lt;&gt;0,1,0)</f>
        <v>0</v>
      </c>
      <c r="BH166" s="99">
        <f>IF(N166&lt;&gt;0,1,0)</f>
        <v>0</v>
      </c>
      <c r="BJ166" s="99">
        <f>IF(P166&lt;&gt;0,1,0)</f>
        <v>0</v>
      </c>
      <c r="BL166" s="99">
        <f>IF(R166&lt;&gt;0,1,0)</f>
        <v>0</v>
      </c>
      <c r="BN166" s="99">
        <f>IF(T166&lt;&gt;0,1,0)</f>
        <v>0</v>
      </c>
      <c r="BP166" s="99">
        <f>IF(V166&lt;&gt;0,1,0)</f>
        <v>0</v>
      </c>
      <c r="BR166" s="99">
        <f>IF(X166&lt;&gt;0,1,0)</f>
        <v>0</v>
      </c>
      <c r="BT166" s="99">
        <f>IF(Z166&lt;&gt;0,1,0)</f>
        <v>0</v>
      </c>
      <c r="BV166" s="99">
        <f>IF(AB166&lt;&gt;0,1,0)</f>
        <v>0</v>
      </c>
      <c r="BX166" s="99">
        <f>IF(AD166&lt;&gt;0,1,0)</f>
        <v>0</v>
      </c>
      <c r="BZ166" s="99">
        <f>IF(AF166&lt;&gt;0,1,0)</f>
        <v>0</v>
      </c>
      <c r="CB166" s="99">
        <f>IF(AH166&lt;&gt;0,1,0)</f>
        <v>0</v>
      </c>
      <c r="CD166" s="99">
        <f>IF(AJ166&lt;&gt;0,1,0)</f>
        <v>0</v>
      </c>
      <c r="CF166" s="99">
        <f>IF(AL166&lt;&gt;0,1,0)</f>
        <v>0</v>
      </c>
      <c r="CH166" s="99">
        <f>IF(AN166&lt;&gt;0,1,0)</f>
        <v>0</v>
      </c>
      <c r="CJ166" s="99">
        <f>IF(AP166&lt;&gt;0,1,0)</f>
        <v>0</v>
      </c>
      <c r="CL166" s="99">
        <f>IF(AR166&lt;&gt;0,1,0)</f>
        <v>0</v>
      </c>
      <c r="CN166" s="99">
        <f>IF(AT166&lt;&gt;0,1,0)</f>
        <v>0</v>
      </c>
      <c r="CP166" s="99">
        <f>IF(AV166&lt;&gt;0,1,0)</f>
        <v>0</v>
      </c>
      <c r="CR166" s="99">
        <f>IF(AX166&lt;&gt;0,1,0)</f>
        <v>0</v>
      </c>
      <c r="CT166" s="99">
        <f>IF(AZ166&lt;&gt;0,1,0)</f>
        <v>0</v>
      </c>
      <c r="CV166" s="99">
        <f>IF(BB166&lt;&gt;0,1,0)</f>
        <v>0</v>
      </c>
      <c r="CX166" s="99">
        <f>IF(BD166&lt;&gt;0,1,0)</f>
        <v>0</v>
      </c>
    </row>
    <row r="167" spans="2:102" ht="24.75" customHeight="1">
      <c r="B167" s="329" t="s">
        <v>368</v>
      </c>
      <c r="C167" s="330"/>
      <c r="D167" s="332">
        <f>IF('6 Obecność na treningu'!B124="","",'6 Obecność na treningu'!B124)</f>
      </c>
      <c r="E167" s="332">
        <f>IF('6 Obecność na treningu'!C124="","",'6 Obecność na treningu'!C124)</f>
      </c>
      <c r="F167" s="333">
        <f>IF('6 Obecność na treningu'!D124="","",'6 Obecność na treningu'!D124)</f>
      </c>
      <c r="G167" s="334">
        <f>IF(SUM(BF167:CX167)=0,"",SUM(BF167:CX167))</f>
      </c>
      <c r="H167" s="293" t="s">
        <v>257</v>
      </c>
      <c r="I167" s="293"/>
      <c r="L167" s="99">
        <f>COUNTIF('6 Obecność na treningu'!G124:H124,("=T"))+COUNTIF('6 Obecność na treningu'!G124:H124,("=C"))+COUNTIF('6 Obecność na treningu'!G124:H124,("=K"))</f>
        <v>0</v>
      </c>
      <c r="N167" s="99">
        <f>COUNTIF('6 Obecność na treningu'!I124:J124,("=T"))+COUNTIF('6 Obecność na treningu'!I124:J124,("=C"))+COUNTIF('6 Obecność na treningu'!I124:J124,("=K"))</f>
        <v>0</v>
      </c>
      <c r="P167" s="99">
        <f>COUNTIF('6 Obecność na treningu'!K124:L124,("=T"))+COUNTIF('6 Obecność na treningu'!K124:L124,("=C"))+COUNTIF('6 Obecność na treningu'!K124:L124,("=K"))</f>
        <v>0</v>
      </c>
      <c r="R167" s="99">
        <f>COUNTIF('6 Obecność na treningu'!M124:N124,("=T"))+COUNTIF('6 Obecność na treningu'!M124:N124,("=C"))+COUNTIF('6 Obecność na treningu'!M124:N124,("=K"))</f>
        <v>0</v>
      </c>
      <c r="T167" s="99">
        <f>COUNTIF('6 Obecność na treningu'!O124:P124,("=T"))+COUNTIF('6 Obecność na treningu'!O124:P124,("=C"))+COUNTIF('6 Obecność na treningu'!O124:P124,("=K"))</f>
        <v>0</v>
      </c>
      <c r="V167" s="99">
        <f>COUNTIF('6 Obecność na treningu'!Q124:R124,("=T"))+COUNTIF('6 Obecność na treningu'!Q124:R124,("=C"))+COUNTIF('6 Obecność na treningu'!Q124:R124,("=K"))</f>
        <v>0</v>
      </c>
      <c r="X167" s="99">
        <f>COUNTIF('6 Obecność na treningu'!S124:T124,("=T"))+COUNTIF('6 Obecność na treningu'!S124:T124,("=C"))+COUNTIF('6 Obecność na treningu'!S124:T124,("=K"))</f>
        <v>0</v>
      </c>
      <c r="Z167" s="99">
        <f>COUNTIF('6 Obecność na treningu'!U124:V124,("=T"))+COUNTIF('6 Obecność na treningu'!U124:V124,("=C"))+COUNTIF('6 Obecność na treningu'!U124:V124,("=K"))</f>
        <v>0</v>
      </c>
      <c r="AB167" s="99">
        <f>COUNTIF('6 Obecność na treningu'!W124:X124,("=T"))+COUNTIF('6 Obecność na treningu'!W124:X124,("=C"))+COUNTIF('6 Obecność na treningu'!W124:X124,("=K"))</f>
        <v>0</v>
      </c>
      <c r="AD167" s="99">
        <f>COUNTIF('6 Obecność na treningu'!Y124:Z124,("=T"))+COUNTIF('6 Obecność na treningu'!Y124:Z124,("=C"))+COUNTIF('6 Obecność na treningu'!Y124:Z124,("=K"))</f>
        <v>0</v>
      </c>
      <c r="AF167" s="99">
        <f>COUNTIF('6 Obecność na treningu'!AA124:AB124,("=T"))+COUNTIF('6 Obecność na treningu'!AA124:AB124,("=C"))+COUNTIF('6 Obecność na treningu'!AA124:AB124,("=K"))</f>
        <v>0</v>
      </c>
      <c r="AH167" s="99">
        <f>COUNTIF('6 Obecność na treningu'!AC124:AD124,("=T"))+COUNTIF('6 Obecność na treningu'!AC124:AD124,("=C"))+COUNTIF('6 Obecność na treningu'!AC124:AD124,("=K"))</f>
        <v>0</v>
      </c>
      <c r="AJ167" s="99">
        <f>COUNTIF('6 Obecność na treningu'!AE124:AF124,("=T"))+COUNTIF('6 Obecność na treningu'!AE124:AF124,("=C"))+COUNTIF('6 Obecność na treningu'!AE124:AF124,("=K"))</f>
        <v>0</v>
      </c>
      <c r="AL167" s="99">
        <f>COUNTIF('6 Obecność na treningu'!AG124:AH124,("=T"))+COUNTIF('6 Obecność na treningu'!AG124:AH124,("=C"))+COUNTIF('6 Obecność na treningu'!AG124:AH124,("=K"))</f>
        <v>0</v>
      </c>
      <c r="AN167" s="99">
        <f>COUNTIF('6 Obecność na treningu'!AI124:AJ124,("=T"))+COUNTIF('6 Obecność na treningu'!AI124:AJ124,("=C"))+COUNTIF('6 Obecność na treningu'!AI124:AJ124,("=K"))</f>
        <v>0</v>
      </c>
      <c r="AP167" s="99">
        <f>COUNTIF('6 Obecność na treningu'!AK124:AL124,("=T"))+COUNTIF('6 Obecność na treningu'!AK124:AL124,("=C"))+COUNTIF('6 Obecność na treningu'!AK124:AL124,("=K"))</f>
        <v>0</v>
      </c>
      <c r="AR167" s="99">
        <f>COUNTIF('6 Obecność na treningu'!AM124:AN124,("=T"))+COUNTIF('6 Obecność na treningu'!AM124:AN124,("=C"))+COUNTIF('6 Obecność na treningu'!AM124:AN124,("=K"))</f>
        <v>0</v>
      </c>
      <c r="AT167" s="99">
        <f>COUNTIF('6 Obecność na treningu'!AO124:AP124,("=T"))+COUNTIF('6 Obecność na treningu'!AO124:AP124,("=C"))+COUNTIF('6 Obecność na treningu'!AO124:AP124,("=K"))</f>
        <v>0</v>
      </c>
      <c r="AV167" s="99">
        <f>COUNTIF('6 Obecność na treningu'!AQ124:AR124,("=T"))+COUNTIF('6 Obecność na treningu'!AQ124:AR124,("=C"))+COUNTIF('6 Obecność na treningu'!AQ124:AR124,("=K"))</f>
        <v>0</v>
      </c>
      <c r="AX167" s="99">
        <f>COUNTIF('6 Obecność na treningu'!AS124:AT124,("=T"))+COUNTIF('6 Obecność na treningu'!AS124:AT124,("=C"))+COUNTIF('6 Obecność na treningu'!AS124:AT124,("=K"))</f>
        <v>0</v>
      </c>
      <c r="AZ167" s="99">
        <f>COUNTIF('6 Obecność na treningu'!AU124:AV124,("=T"))+COUNTIF('6 Obecność na treningu'!AU124:AV124,("=C"))+COUNTIF('6 Obecność na treningu'!AU124:AV124,("=K"))</f>
        <v>0</v>
      </c>
      <c r="BB167" s="99">
        <f>COUNTIF('6 Obecność na treningu'!AW124:AX124,("=T"))+COUNTIF('6 Obecność na treningu'!AW124:AX124,("=C"))+COUNTIF('6 Obecność na treningu'!AW124:AX124,("=K"))</f>
        <v>0</v>
      </c>
      <c r="BD167" s="322">
        <f>COUNTIF('6 Obecność na treningu'!AY124:AZ124,("=T"))+COUNTIF('6 Obecność na treningu'!AY124:AZ124,("=C"))+COUNTIF('6 Obecność na treningu'!AY124:AZ124,("=K"))</f>
        <v>0</v>
      </c>
      <c r="BF167" s="99">
        <f>IF(L167&lt;&gt;0,1,0)</f>
        <v>0</v>
      </c>
      <c r="BH167" s="99">
        <f>IF(N167&lt;&gt;0,1,0)</f>
        <v>0</v>
      </c>
      <c r="BJ167" s="99">
        <f>IF(P167&lt;&gt;0,1,0)</f>
        <v>0</v>
      </c>
      <c r="BL167" s="99">
        <f>IF(R167&lt;&gt;0,1,0)</f>
        <v>0</v>
      </c>
      <c r="BN167" s="99">
        <f>IF(T167&lt;&gt;0,1,0)</f>
        <v>0</v>
      </c>
      <c r="BP167" s="99">
        <f>IF(V167&lt;&gt;0,1,0)</f>
        <v>0</v>
      </c>
      <c r="BR167" s="99">
        <f>IF(X167&lt;&gt;0,1,0)</f>
        <v>0</v>
      </c>
      <c r="BT167" s="99">
        <f>IF(Z167&lt;&gt;0,1,0)</f>
        <v>0</v>
      </c>
      <c r="BV167" s="99">
        <f>IF(AB167&lt;&gt;0,1,0)</f>
        <v>0</v>
      </c>
      <c r="BX167" s="99">
        <f>IF(AD167&lt;&gt;0,1,0)</f>
        <v>0</v>
      </c>
      <c r="BZ167" s="99">
        <f>IF(AF167&lt;&gt;0,1,0)</f>
        <v>0</v>
      </c>
      <c r="CB167" s="99">
        <f>IF(AH167&lt;&gt;0,1,0)</f>
        <v>0</v>
      </c>
      <c r="CD167" s="99">
        <f>IF(AJ167&lt;&gt;0,1,0)</f>
        <v>0</v>
      </c>
      <c r="CF167" s="99">
        <f>IF(AL167&lt;&gt;0,1,0)</f>
        <v>0</v>
      </c>
      <c r="CH167" s="99">
        <f>IF(AN167&lt;&gt;0,1,0)</f>
        <v>0</v>
      </c>
      <c r="CJ167" s="99">
        <f>IF(AP167&lt;&gt;0,1,0)</f>
        <v>0</v>
      </c>
      <c r="CL167" s="99">
        <f>IF(AR167&lt;&gt;0,1,0)</f>
        <v>0</v>
      </c>
      <c r="CN167" s="99">
        <f>IF(AT167&lt;&gt;0,1,0)</f>
        <v>0</v>
      </c>
      <c r="CP167" s="99">
        <f>IF(AV167&lt;&gt;0,1,0)</f>
        <v>0</v>
      </c>
      <c r="CR167" s="99">
        <f>IF(AX167&lt;&gt;0,1,0)</f>
        <v>0</v>
      </c>
      <c r="CT167" s="99">
        <f>IF(AZ167&lt;&gt;0,1,0)</f>
        <v>0</v>
      </c>
      <c r="CV167" s="99">
        <f>IF(BB167&lt;&gt;0,1,0)</f>
        <v>0</v>
      </c>
      <c r="CX167" s="99">
        <f>IF(BD167&lt;&gt;0,1,0)</f>
        <v>0</v>
      </c>
    </row>
    <row r="168" spans="2:102" ht="24.75" customHeight="1">
      <c r="B168" s="329" t="s">
        <v>369</v>
      </c>
      <c r="C168" s="330"/>
      <c r="D168" s="332">
        <f>IF('6 Obecność na treningu'!B125="","",'6 Obecność na treningu'!B125)</f>
      </c>
      <c r="E168" s="332">
        <f>IF('6 Obecność na treningu'!C125="","",'6 Obecność na treningu'!C125)</f>
      </c>
      <c r="F168" s="333">
        <f>IF('6 Obecność na treningu'!D125="","",'6 Obecność na treningu'!D125)</f>
      </c>
      <c r="G168" s="334">
        <f>IF(SUM(BF168:CX168)=0,"",SUM(BF168:CX168))</f>
      </c>
      <c r="H168" s="293" t="s">
        <v>257</v>
      </c>
      <c r="I168" s="293"/>
      <c r="L168" s="99">
        <f>COUNTIF('6 Obecność na treningu'!G125:H125,("=T"))+COUNTIF('6 Obecność na treningu'!G125:H125,("=C"))+COUNTIF('6 Obecność na treningu'!G125:H125,("=K"))</f>
        <v>0</v>
      </c>
      <c r="N168" s="99">
        <f>COUNTIF('6 Obecność na treningu'!I125:J125,("=T"))+COUNTIF('6 Obecność na treningu'!I125:J125,("=C"))+COUNTIF('6 Obecność na treningu'!I125:J125,("=K"))</f>
        <v>0</v>
      </c>
      <c r="P168" s="99">
        <f>COUNTIF('6 Obecność na treningu'!K125:L125,("=T"))+COUNTIF('6 Obecność na treningu'!K125:L125,("=C"))+COUNTIF('6 Obecność na treningu'!K125:L125,("=K"))</f>
        <v>0</v>
      </c>
      <c r="R168" s="99">
        <f>COUNTIF('6 Obecność na treningu'!M125:N125,("=T"))+COUNTIF('6 Obecność na treningu'!M125:N125,("=C"))+COUNTIF('6 Obecność na treningu'!M125:N125,("=K"))</f>
        <v>0</v>
      </c>
      <c r="T168" s="99">
        <f>COUNTIF('6 Obecność na treningu'!O125:P125,("=T"))+COUNTIF('6 Obecność na treningu'!O125:P125,("=C"))+COUNTIF('6 Obecność na treningu'!O125:P125,("=K"))</f>
        <v>0</v>
      </c>
      <c r="V168" s="99">
        <f>COUNTIF('6 Obecność na treningu'!Q125:R125,("=T"))+COUNTIF('6 Obecność na treningu'!Q125:R125,("=C"))+COUNTIF('6 Obecność na treningu'!Q125:R125,("=K"))</f>
        <v>0</v>
      </c>
      <c r="X168" s="99">
        <f>COUNTIF('6 Obecność na treningu'!S125:T125,("=T"))+COUNTIF('6 Obecność na treningu'!S125:T125,("=C"))+COUNTIF('6 Obecność na treningu'!S125:T125,("=K"))</f>
        <v>0</v>
      </c>
      <c r="Z168" s="99">
        <f>COUNTIF('6 Obecność na treningu'!U125:V125,("=T"))+COUNTIF('6 Obecność na treningu'!U125:V125,("=C"))+COUNTIF('6 Obecność na treningu'!U125:V125,("=K"))</f>
        <v>0</v>
      </c>
      <c r="AB168" s="99">
        <f>COUNTIF('6 Obecność na treningu'!W125:X125,("=T"))+COUNTIF('6 Obecność na treningu'!W125:X125,("=C"))+COUNTIF('6 Obecność na treningu'!W125:X125,("=K"))</f>
        <v>0</v>
      </c>
      <c r="AD168" s="99">
        <f>COUNTIF('6 Obecność na treningu'!Y125:Z125,("=T"))+COUNTIF('6 Obecność na treningu'!Y125:Z125,("=C"))+COUNTIF('6 Obecność na treningu'!Y125:Z125,("=K"))</f>
        <v>0</v>
      </c>
      <c r="AF168" s="99">
        <f>COUNTIF('6 Obecność na treningu'!AA125:AB125,("=T"))+COUNTIF('6 Obecność na treningu'!AA125:AB125,("=C"))+COUNTIF('6 Obecność na treningu'!AA125:AB125,("=K"))</f>
        <v>0</v>
      </c>
      <c r="AH168" s="99">
        <f>COUNTIF('6 Obecność na treningu'!AC125:AD125,("=T"))+COUNTIF('6 Obecność na treningu'!AC125:AD125,("=C"))+COUNTIF('6 Obecność na treningu'!AC125:AD125,("=K"))</f>
        <v>0</v>
      </c>
      <c r="AJ168" s="99">
        <f>COUNTIF('6 Obecność na treningu'!AE125:AF125,("=T"))+COUNTIF('6 Obecność na treningu'!AE125:AF125,("=C"))+COUNTIF('6 Obecność na treningu'!AE125:AF125,("=K"))</f>
        <v>0</v>
      </c>
      <c r="AL168" s="99">
        <f>COUNTIF('6 Obecność na treningu'!AG125:AH125,("=T"))+COUNTIF('6 Obecność na treningu'!AG125:AH125,("=C"))+COUNTIF('6 Obecność na treningu'!AG125:AH125,("=K"))</f>
        <v>0</v>
      </c>
      <c r="AN168" s="99">
        <f>COUNTIF('6 Obecność na treningu'!AI125:AJ125,("=T"))+COUNTIF('6 Obecność na treningu'!AI125:AJ125,("=C"))+COUNTIF('6 Obecność na treningu'!AI125:AJ125,("=K"))</f>
        <v>0</v>
      </c>
      <c r="AP168" s="99">
        <f>COUNTIF('6 Obecność na treningu'!AK125:AL125,("=T"))+COUNTIF('6 Obecność na treningu'!AK125:AL125,("=C"))+COUNTIF('6 Obecność na treningu'!AK125:AL125,("=K"))</f>
        <v>0</v>
      </c>
      <c r="AR168" s="99">
        <f>COUNTIF('6 Obecność na treningu'!AM125:AN125,("=T"))+COUNTIF('6 Obecność na treningu'!AM125:AN125,("=C"))+COUNTIF('6 Obecność na treningu'!AM125:AN125,("=K"))</f>
        <v>0</v>
      </c>
      <c r="AT168" s="99">
        <f>COUNTIF('6 Obecność na treningu'!AO125:AP125,("=T"))+COUNTIF('6 Obecność na treningu'!AO125:AP125,("=C"))+COUNTIF('6 Obecność na treningu'!AO125:AP125,("=K"))</f>
        <v>0</v>
      </c>
      <c r="AV168" s="99">
        <f>COUNTIF('6 Obecność na treningu'!AQ125:AR125,("=T"))+COUNTIF('6 Obecność na treningu'!AQ125:AR125,("=C"))+COUNTIF('6 Obecność na treningu'!AQ125:AR125,("=K"))</f>
        <v>0</v>
      </c>
      <c r="AX168" s="99">
        <f>COUNTIF('6 Obecność na treningu'!AS125:AT125,("=T"))+COUNTIF('6 Obecność na treningu'!AS125:AT125,("=C"))+COUNTIF('6 Obecność na treningu'!AS125:AT125,("=K"))</f>
        <v>0</v>
      </c>
      <c r="AZ168" s="99">
        <f>COUNTIF('6 Obecność na treningu'!AU125:AV125,("=T"))+COUNTIF('6 Obecność na treningu'!AU125:AV125,("=C"))+COUNTIF('6 Obecność na treningu'!AU125:AV125,("=K"))</f>
        <v>0</v>
      </c>
      <c r="BB168" s="99">
        <f>COUNTIF('6 Obecność na treningu'!AW125:AX125,("=T"))+COUNTIF('6 Obecność na treningu'!AW125:AX125,("=C"))+COUNTIF('6 Obecność na treningu'!AW125:AX125,("=K"))</f>
        <v>0</v>
      </c>
      <c r="BD168" s="322">
        <f>COUNTIF('6 Obecność na treningu'!AY125:AZ125,("=T"))+COUNTIF('6 Obecność na treningu'!AY125:AZ125,("=C"))+COUNTIF('6 Obecność na treningu'!AY125:AZ125,("=K"))</f>
        <v>0</v>
      </c>
      <c r="BF168" s="99">
        <f>IF(L168&lt;&gt;0,1,0)</f>
        <v>0</v>
      </c>
      <c r="BH168" s="99">
        <f>IF(N168&lt;&gt;0,1,0)</f>
        <v>0</v>
      </c>
      <c r="BJ168" s="99">
        <f>IF(P168&lt;&gt;0,1,0)</f>
        <v>0</v>
      </c>
      <c r="BL168" s="99">
        <f>IF(R168&lt;&gt;0,1,0)</f>
        <v>0</v>
      </c>
      <c r="BN168" s="99">
        <f>IF(T168&lt;&gt;0,1,0)</f>
        <v>0</v>
      </c>
      <c r="BP168" s="99">
        <f>IF(V168&lt;&gt;0,1,0)</f>
        <v>0</v>
      </c>
      <c r="BR168" s="99">
        <f>IF(X168&lt;&gt;0,1,0)</f>
        <v>0</v>
      </c>
      <c r="BT168" s="99">
        <f>IF(Z168&lt;&gt;0,1,0)</f>
        <v>0</v>
      </c>
      <c r="BV168" s="99">
        <f>IF(AB168&lt;&gt;0,1,0)</f>
        <v>0</v>
      </c>
      <c r="BX168" s="99">
        <f>IF(AD168&lt;&gt;0,1,0)</f>
        <v>0</v>
      </c>
      <c r="BZ168" s="99">
        <f>IF(AF168&lt;&gt;0,1,0)</f>
        <v>0</v>
      </c>
      <c r="CB168" s="99">
        <f>IF(AH168&lt;&gt;0,1,0)</f>
        <v>0</v>
      </c>
      <c r="CD168" s="99">
        <f>IF(AJ168&lt;&gt;0,1,0)</f>
        <v>0</v>
      </c>
      <c r="CF168" s="99">
        <f>IF(AL168&lt;&gt;0,1,0)</f>
        <v>0</v>
      </c>
      <c r="CH168" s="99">
        <f>IF(AN168&lt;&gt;0,1,0)</f>
        <v>0</v>
      </c>
      <c r="CJ168" s="99">
        <f>IF(AP168&lt;&gt;0,1,0)</f>
        <v>0</v>
      </c>
      <c r="CL168" s="99">
        <f>IF(AR168&lt;&gt;0,1,0)</f>
        <v>0</v>
      </c>
      <c r="CN168" s="99">
        <f>IF(AT168&lt;&gt;0,1,0)</f>
        <v>0</v>
      </c>
      <c r="CP168" s="99">
        <f>IF(AV168&lt;&gt;0,1,0)</f>
        <v>0</v>
      </c>
      <c r="CR168" s="99">
        <f>IF(AX168&lt;&gt;0,1,0)</f>
        <v>0</v>
      </c>
      <c r="CT168" s="99">
        <f>IF(AZ168&lt;&gt;0,1,0)</f>
        <v>0</v>
      </c>
      <c r="CV168" s="99">
        <f>IF(BB168&lt;&gt;0,1,0)</f>
        <v>0</v>
      </c>
      <c r="CX168" s="99">
        <f>IF(BD168&lt;&gt;0,1,0)</f>
        <v>0</v>
      </c>
    </row>
    <row r="169" spans="2:102" ht="24.75" customHeight="1">
      <c r="B169" s="329" t="s">
        <v>370</v>
      </c>
      <c r="C169" s="330"/>
      <c r="D169" s="332">
        <f>IF('6 Obecność na treningu'!B126="","",'6 Obecność na treningu'!B126)</f>
      </c>
      <c r="E169" s="332">
        <f>IF('6 Obecność na treningu'!C126="","",'6 Obecność na treningu'!C126)</f>
      </c>
      <c r="F169" s="333">
        <f>IF('6 Obecność na treningu'!D126="","",'6 Obecność na treningu'!D126)</f>
      </c>
      <c r="G169" s="334">
        <f>IF(SUM(BF169:CX169)=0,"",SUM(BF169:CX169))</f>
      </c>
      <c r="H169" s="293" t="s">
        <v>257</v>
      </c>
      <c r="I169" s="293"/>
      <c r="L169" s="99">
        <f>COUNTIF('6 Obecność na treningu'!G126:H126,("=T"))+COUNTIF('6 Obecność na treningu'!G126:H126,("=C"))+COUNTIF('6 Obecność na treningu'!G126:H126,("=K"))</f>
        <v>0</v>
      </c>
      <c r="N169" s="99">
        <f>COUNTIF('6 Obecność na treningu'!I126:J126,("=T"))+COUNTIF('6 Obecność na treningu'!I126:J126,("=C"))+COUNTIF('6 Obecność na treningu'!I126:J126,("=K"))</f>
        <v>0</v>
      </c>
      <c r="P169" s="99">
        <f>COUNTIF('6 Obecność na treningu'!K126:L126,("=T"))+COUNTIF('6 Obecność na treningu'!K126:L126,("=C"))+COUNTIF('6 Obecność na treningu'!K126:L126,("=K"))</f>
        <v>0</v>
      </c>
      <c r="R169" s="99">
        <f>COUNTIF('6 Obecność na treningu'!M126:N126,("=T"))+COUNTIF('6 Obecność na treningu'!M126:N126,("=C"))+COUNTIF('6 Obecność na treningu'!M126:N126,("=K"))</f>
        <v>0</v>
      </c>
      <c r="T169" s="99">
        <f>COUNTIF('6 Obecność na treningu'!O126:P126,("=T"))+COUNTIF('6 Obecność na treningu'!O126:P126,("=C"))+COUNTIF('6 Obecność na treningu'!O126:P126,("=K"))</f>
        <v>0</v>
      </c>
      <c r="V169" s="99">
        <f>COUNTIF('6 Obecność na treningu'!Q126:R126,("=T"))+COUNTIF('6 Obecność na treningu'!Q126:R126,("=C"))+COUNTIF('6 Obecność na treningu'!Q126:R126,("=K"))</f>
        <v>0</v>
      </c>
      <c r="X169" s="99">
        <f>COUNTIF('6 Obecność na treningu'!S126:T126,("=T"))+COUNTIF('6 Obecność na treningu'!S126:T126,("=C"))+COUNTIF('6 Obecność na treningu'!S126:T126,("=K"))</f>
        <v>0</v>
      </c>
      <c r="Z169" s="99">
        <f>COUNTIF('6 Obecność na treningu'!U126:V126,("=T"))+COUNTIF('6 Obecność na treningu'!U126:V126,("=C"))+COUNTIF('6 Obecność na treningu'!U126:V126,("=K"))</f>
        <v>0</v>
      </c>
      <c r="AB169" s="99">
        <f>COUNTIF('6 Obecność na treningu'!W126:X126,("=T"))+COUNTIF('6 Obecność na treningu'!W126:X126,("=C"))+COUNTIF('6 Obecność na treningu'!W126:X126,("=K"))</f>
        <v>0</v>
      </c>
      <c r="AD169" s="99">
        <f>COUNTIF('6 Obecność na treningu'!Y126:Z126,("=T"))+COUNTIF('6 Obecność na treningu'!Y126:Z126,("=C"))+COUNTIF('6 Obecność na treningu'!Y126:Z126,("=K"))</f>
        <v>0</v>
      </c>
      <c r="AF169" s="99">
        <f>COUNTIF('6 Obecność na treningu'!AA126:AB126,("=T"))+COUNTIF('6 Obecność na treningu'!AA126:AB126,("=C"))+COUNTIF('6 Obecność na treningu'!AA126:AB126,("=K"))</f>
        <v>0</v>
      </c>
      <c r="AH169" s="99">
        <f>COUNTIF('6 Obecność na treningu'!AC126:AD126,("=T"))+COUNTIF('6 Obecność na treningu'!AC126:AD126,("=C"))+COUNTIF('6 Obecność na treningu'!AC126:AD126,("=K"))</f>
        <v>0</v>
      </c>
      <c r="AJ169" s="99">
        <f>COUNTIF('6 Obecność na treningu'!AE126:AF126,("=T"))+COUNTIF('6 Obecność na treningu'!AE126:AF126,("=C"))+COUNTIF('6 Obecność na treningu'!AE126:AF126,("=K"))</f>
        <v>0</v>
      </c>
      <c r="AL169" s="99">
        <f>COUNTIF('6 Obecność na treningu'!AG126:AH126,("=T"))+COUNTIF('6 Obecność na treningu'!AG126:AH126,("=C"))+COUNTIF('6 Obecność na treningu'!AG126:AH126,("=K"))</f>
        <v>0</v>
      </c>
      <c r="AN169" s="99">
        <f>COUNTIF('6 Obecność na treningu'!AI126:AJ126,("=T"))+COUNTIF('6 Obecność na treningu'!AI126:AJ126,("=C"))+COUNTIF('6 Obecność na treningu'!AI126:AJ126,("=K"))</f>
        <v>0</v>
      </c>
      <c r="AP169" s="99">
        <f>COUNTIF('6 Obecność na treningu'!AK126:AL126,("=T"))+COUNTIF('6 Obecność na treningu'!AK126:AL126,("=C"))+COUNTIF('6 Obecność na treningu'!AK126:AL126,("=K"))</f>
        <v>0</v>
      </c>
      <c r="AR169" s="99">
        <f>COUNTIF('6 Obecność na treningu'!AM126:AN126,("=T"))+COUNTIF('6 Obecność na treningu'!AM126:AN126,("=C"))+COUNTIF('6 Obecność na treningu'!AM126:AN126,("=K"))</f>
        <v>0</v>
      </c>
      <c r="AT169" s="99">
        <f>COUNTIF('6 Obecność na treningu'!AO126:AP126,("=T"))+COUNTIF('6 Obecność na treningu'!AO126:AP126,("=C"))+COUNTIF('6 Obecność na treningu'!AO126:AP126,("=K"))</f>
        <v>0</v>
      </c>
      <c r="AV169" s="99">
        <f>COUNTIF('6 Obecność na treningu'!AQ126:AR126,("=T"))+COUNTIF('6 Obecność na treningu'!AQ126:AR126,("=C"))+COUNTIF('6 Obecność na treningu'!AQ126:AR126,("=K"))</f>
        <v>0</v>
      </c>
      <c r="AX169" s="99">
        <f>COUNTIF('6 Obecność na treningu'!AS126:AT126,("=T"))+COUNTIF('6 Obecność na treningu'!AS126:AT126,("=C"))+COUNTIF('6 Obecność na treningu'!AS126:AT126,("=K"))</f>
        <v>0</v>
      </c>
      <c r="AZ169" s="99">
        <f>COUNTIF('6 Obecność na treningu'!AU126:AV126,("=T"))+COUNTIF('6 Obecność na treningu'!AU126:AV126,("=C"))+COUNTIF('6 Obecność na treningu'!AU126:AV126,("=K"))</f>
        <v>0</v>
      </c>
      <c r="BB169" s="99">
        <f>COUNTIF('6 Obecność na treningu'!AW126:AX126,("=T"))+COUNTIF('6 Obecność na treningu'!AW126:AX126,("=C"))+COUNTIF('6 Obecność na treningu'!AW126:AX126,("=K"))</f>
        <v>0</v>
      </c>
      <c r="BD169" s="322">
        <f>COUNTIF('6 Obecność na treningu'!AY126:AZ126,("=T"))+COUNTIF('6 Obecność na treningu'!AY126:AZ126,("=C"))+COUNTIF('6 Obecność na treningu'!AY126:AZ126,("=K"))</f>
        <v>0</v>
      </c>
      <c r="BF169" s="99">
        <f>IF(L169&lt;&gt;0,1,0)</f>
        <v>0</v>
      </c>
      <c r="BH169" s="99">
        <f>IF(N169&lt;&gt;0,1,0)</f>
        <v>0</v>
      </c>
      <c r="BJ169" s="99">
        <f>IF(P169&lt;&gt;0,1,0)</f>
        <v>0</v>
      </c>
      <c r="BL169" s="99">
        <f>IF(R169&lt;&gt;0,1,0)</f>
        <v>0</v>
      </c>
      <c r="BN169" s="99">
        <f>IF(T169&lt;&gt;0,1,0)</f>
        <v>0</v>
      </c>
      <c r="BP169" s="99">
        <f>IF(V169&lt;&gt;0,1,0)</f>
        <v>0</v>
      </c>
      <c r="BR169" s="99">
        <f>IF(X169&lt;&gt;0,1,0)</f>
        <v>0</v>
      </c>
      <c r="BT169" s="99">
        <f>IF(Z169&lt;&gt;0,1,0)</f>
        <v>0</v>
      </c>
      <c r="BV169" s="99">
        <f>IF(AB169&lt;&gt;0,1,0)</f>
        <v>0</v>
      </c>
      <c r="BX169" s="99">
        <f>IF(AD169&lt;&gt;0,1,0)</f>
        <v>0</v>
      </c>
      <c r="BZ169" s="99">
        <f>IF(AF169&lt;&gt;0,1,0)</f>
        <v>0</v>
      </c>
      <c r="CB169" s="99">
        <f>IF(AH169&lt;&gt;0,1,0)</f>
        <v>0</v>
      </c>
      <c r="CD169" s="99">
        <f>IF(AJ169&lt;&gt;0,1,0)</f>
        <v>0</v>
      </c>
      <c r="CF169" s="99">
        <f>IF(AL169&lt;&gt;0,1,0)</f>
        <v>0</v>
      </c>
      <c r="CH169" s="99">
        <f>IF(AN169&lt;&gt;0,1,0)</f>
        <v>0</v>
      </c>
      <c r="CJ169" s="99">
        <f>IF(AP169&lt;&gt;0,1,0)</f>
        <v>0</v>
      </c>
      <c r="CL169" s="99">
        <f>IF(AR169&lt;&gt;0,1,0)</f>
        <v>0</v>
      </c>
      <c r="CN169" s="99">
        <f>IF(AT169&lt;&gt;0,1,0)</f>
        <v>0</v>
      </c>
      <c r="CP169" s="99">
        <f>IF(AV169&lt;&gt;0,1,0)</f>
        <v>0</v>
      </c>
      <c r="CR169" s="99">
        <f>IF(AX169&lt;&gt;0,1,0)</f>
        <v>0</v>
      </c>
      <c r="CT169" s="99">
        <f>IF(AZ169&lt;&gt;0,1,0)</f>
        <v>0</v>
      </c>
      <c r="CV169" s="99">
        <f>IF(BB169&lt;&gt;0,1,0)</f>
        <v>0</v>
      </c>
      <c r="CX169" s="99">
        <f>IF(BD169&lt;&gt;0,1,0)</f>
        <v>0</v>
      </c>
    </row>
    <row r="170" spans="2:102" ht="24.75" customHeight="1">
      <c r="B170" s="329" t="s">
        <v>371</v>
      </c>
      <c r="C170" s="330"/>
      <c r="D170" s="332">
        <f>IF('6 Obecność na treningu'!B127="","",'6 Obecność na treningu'!B127)</f>
      </c>
      <c r="E170" s="332">
        <f>IF('6 Obecność na treningu'!C127="","",'6 Obecność na treningu'!C127)</f>
      </c>
      <c r="F170" s="333">
        <f>IF('6 Obecność na treningu'!D127="","",'6 Obecność na treningu'!D127)</f>
      </c>
      <c r="G170" s="334">
        <f>IF(SUM(BF170:CX170)=0,"",SUM(BF170:CX170))</f>
      </c>
      <c r="H170" s="293" t="s">
        <v>257</v>
      </c>
      <c r="I170" s="293"/>
      <c r="L170" s="99">
        <f>COUNTIF('6 Obecność na treningu'!G127:H127,("=T"))+COUNTIF('6 Obecność na treningu'!G127:H127,("=C"))+COUNTIF('6 Obecność na treningu'!G127:H127,("=K"))</f>
        <v>0</v>
      </c>
      <c r="N170" s="99">
        <f>COUNTIF('6 Obecność na treningu'!I127:J127,("=T"))+COUNTIF('6 Obecność na treningu'!I127:J127,("=C"))+COUNTIF('6 Obecność na treningu'!I127:J127,("=K"))</f>
        <v>0</v>
      </c>
      <c r="P170" s="99">
        <f>COUNTIF('6 Obecność na treningu'!K127:L127,("=T"))+COUNTIF('6 Obecność na treningu'!K127:L127,("=C"))+COUNTIF('6 Obecność na treningu'!K127:L127,("=K"))</f>
        <v>0</v>
      </c>
      <c r="R170" s="99">
        <f>COUNTIF('6 Obecność na treningu'!M127:N127,("=T"))+COUNTIF('6 Obecność na treningu'!M127:N127,("=C"))+COUNTIF('6 Obecność na treningu'!M127:N127,("=K"))</f>
        <v>0</v>
      </c>
      <c r="T170" s="99">
        <f>COUNTIF('6 Obecność na treningu'!O127:P127,("=T"))+COUNTIF('6 Obecność na treningu'!O127:P127,("=C"))+COUNTIF('6 Obecność na treningu'!O127:P127,("=K"))</f>
        <v>0</v>
      </c>
      <c r="V170" s="99">
        <f>COUNTIF('6 Obecność na treningu'!Q127:R127,("=T"))+COUNTIF('6 Obecność na treningu'!Q127:R127,("=C"))+COUNTIF('6 Obecność na treningu'!Q127:R127,("=K"))</f>
        <v>0</v>
      </c>
      <c r="X170" s="99">
        <f>COUNTIF('6 Obecność na treningu'!S127:T127,("=T"))+COUNTIF('6 Obecność na treningu'!S127:T127,("=C"))+COUNTIF('6 Obecność na treningu'!S127:T127,("=K"))</f>
        <v>0</v>
      </c>
      <c r="Z170" s="99">
        <f>COUNTIF('6 Obecność na treningu'!U127:V127,("=T"))+COUNTIF('6 Obecność na treningu'!U127:V127,("=C"))+COUNTIF('6 Obecność na treningu'!U127:V127,("=K"))</f>
        <v>0</v>
      </c>
      <c r="AB170" s="99">
        <f>COUNTIF('6 Obecność na treningu'!W127:X127,("=T"))+COUNTIF('6 Obecność na treningu'!W127:X127,("=C"))+COUNTIF('6 Obecność na treningu'!W127:X127,("=K"))</f>
        <v>0</v>
      </c>
      <c r="AD170" s="99">
        <f>COUNTIF('6 Obecność na treningu'!Y127:Z127,("=T"))+COUNTIF('6 Obecność na treningu'!Y127:Z127,("=C"))+COUNTIF('6 Obecność na treningu'!Y127:Z127,("=K"))</f>
        <v>0</v>
      </c>
      <c r="AF170" s="99">
        <f>COUNTIF('6 Obecność na treningu'!AA127:AB127,("=T"))+COUNTIF('6 Obecność na treningu'!AA127:AB127,("=C"))+COUNTIF('6 Obecność na treningu'!AA127:AB127,("=K"))</f>
        <v>0</v>
      </c>
      <c r="AH170" s="99">
        <f>COUNTIF('6 Obecność na treningu'!AC127:AD127,("=T"))+COUNTIF('6 Obecność na treningu'!AC127:AD127,("=C"))+COUNTIF('6 Obecność na treningu'!AC127:AD127,("=K"))</f>
        <v>0</v>
      </c>
      <c r="AJ170" s="99">
        <f>COUNTIF('6 Obecność na treningu'!AE127:AF127,("=T"))+COUNTIF('6 Obecność na treningu'!AE127:AF127,("=C"))+COUNTIF('6 Obecność na treningu'!AE127:AF127,("=K"))</f>
        <v>0</v>
      </c>
      <c r="AL170" s="99">
        <f>COUNTIF('6 Obecność na treningu'!AG127:AH127,("=T"))+COUNTIF('6 Obecność na treningu'!AG127:AH127,("=C"))+COUNTIF('6 Obecność na treningu'!AG127:AH127,("=K"))</f>
        <v>0</v>
      </c>
      <c r="AN170" s="99">
        <f>COUNTIF('6 Obecność na treningu'!AI127:AJ127,("=T"))+COUNTIF('6 Obecność na treningu'!AI127:AJ127,("=C"))+COUNTIF('6 Obecność na treningu'!AI127:AJ127,("=K"))</f>
        <v>0</v>
      </c>
      <c r="AP170" s="99">
        <f>COUNTIF('6 Obecność na treningu'!AK127:AL127,("=T"))+COUNTIF('6 Obecność na treningu'!AK127:AL127,("=C"))+COUNTIF('6 Obecność na treningu'!AK127:AL127,("=K"))</f>
        <v>0</v>
      </c>
      <c r="AR170" s="99">
        <f>COUNTIF('6 Obecność na treningu'!AM127:AN127,("=T"))+COUNTIF('6 Obecność na treningu'!AM127:AN127,("=C"))+COUNTIF('6 Obecność na treningu'!AM127:AN127,("=K"))</f>
        <v>0</v>
      </c>
      <c r="AT170" s="99">
        <f>COUNTIF('6 Obecność na treningu'!AO127:AP127,("=T"))+COUNTIF('6 Obecność na treningu'!AO127:AP127,("=C"))+COUNTIF('6 Obecność na treningu'!AO127:AP127,("=K"))</f>
        <v>0</v>
      </c>
      <c r="AV170" s="99">
        <f>COUNTIF('6 Obecność na treningu'!AQ127:AR127,("=T"))+COUNTIF('6 Obecność na treningu'!AQ127:AR127,("=C"))+COUNTIF('6 Obecność na treningu'!AQ127:AR127,("=K"))</f>
        <v>0</v>
      </c>
      <c r="AX170" s="99">
        <f>COUNTIF('6 Obecność na treningu'!AS127:AT127,("=T"))+COUNTIF('6 Obecność na treningu'!AS127:AT127,("=C"))+COUNTIF('6 Obecność na treningu'!AS127:AT127,("=K"))</f>
        <v>0</v>
      </c>
      <c r="AZ170" s="99">
        <f>COUNTIF('6 Obecność na treningu'!AU127:AV127,("=T"))+COUNTIF('6 Obecność na treningu'!AU127:AV127,("=C"))+COUNTIF('6 Obecność na treningu'!AU127:AV127,("=K"))</f>
        <v>0</v>
      </c>
      <c r="BB170" s="99">
        <f>COUNTIF('6 Obecność na treningu'!AW127:AX127,("=T"))+COUNTIF('6 Obecność na treningu'!AW127:AX127,("=C"))+COUNTIF('6 Obecność na treningu'!AW127:AX127,("=K"))</f>
        <v>0</v>
      </c>
      <c r="BD170" s="322">
        <f>COUNTIF('6 Obecność na treningu'!AY127:AZ127,("=T"))+COUNTIF('6 Obecność na treningu'!AY127:AZ127,("=C"))+COUNTIF('6 Obecność na treningu'!AY127:AZ127,("=K"))</f>
        <v>0</v>
      </c>
      <c r="BF170" s="99">
        <f>IF(L170&lt;&gt;0,1,0)</f>
        <v>0</v>
      </c>
      <c r="BH170" s="99">
        <f>IF(N170&lt;&gt;0,1,0)</f>
        <v>0</v>
      </c>
      <c r="BJ170" s="99">
        <f>IF(P170&lt;&gt;0,1,0)</f>
        <v>0</v>
      </c>
      <c r="BL170" s="99">
        <f>IF(R170&lt;&gt;0,1,0)</f>
        <v>0</v>
      </c>
      <c r="BN170" s="99">
        <f>IF(T170&lt;&gt;0,1,0)</f>
        <v>0</v>
      </c>
      <c r="BP170" s="99">
        <f>IF(V170&lt;&gt;0,1,0)</f>
        <v>0</v>
      </c>
      <c r="BR170" s="99">
        <f>IF(X170&lt;&gt;0,1,0)</f>
        <v>0</v>
      </c>
      <c r="BT170" s="99">
        <f>IF(Z170&lt;&gt;0,1,0)</f>
        <v>0</v>
      </c>
      <c r="BV170" s="99">
        <f>IF(AB170&lt;&gt;0,1,0)</f>
        <v>0</v>
      </c>
      <c r="BX170" s="99">
        <f>IF(AD170&lt;&gt;0,1,0)</f>
        <v>0</v>
      </c>
      <c r="BZ170" s="99">
        <f>IF(AF170&lt;&gt;0,1,0)</f>
        <v>0</v>
      </c>
      <c r="CB170" s="99">
        <f>IF(AH170&lt;&gt;0,1,0)</f>
        <v>0</v>
      </c>
      <c r="CD170" s="99">
        <f>IF(AJ170&lt;&gt;0,1,0)</f>
        <v>0</v>
      </c>
      <c r="CF170" s="99">
        <f>IF(AL170&lt;&gt;0,1,0)</f>
        <v>0</v>
      </c>
      <c r="CH170" s="99">
        <f>IF(AN170&lt;&gt;0,1,0)</f>
        <v>0</v>
      </c>
      <c r="CJ170" s="99">
        <f>IF(AP170&lt;&gt;0,1,0)</f>
        <v>0</v>
      </c>
      <c r="CL170" s="99">
        <f>IF(AR170&lt;&gt;0,1,0)</f>
        <v>0</v>
      </c>
      <c r="CN170" s="99">
        <f>IF(AT170&lt;&gt;0,1,0)</f>
        <v>0</v>
      </c>
      <c r="CP170" s="99">
        <f>IF(AV170&lt;&gt;0,1,0)</f>
        <v>0</v>
      </c>
      <c r="CR170" s="99">
        <f>IF(AX170&lt;&gt;0,1,0)</f>
        <v>0</v>
      </c>
      <c r="CT170" s="99">
        <f>IF(AZ170&lt;&gt;0,1,0)</f>
        <v>0</v>
      </c>
      <c r="CV170" s="99">
        <f>IF(BB170&lt;&gt;0,1,0)</f>
        <v>0</v>
      </c>
      <c r="CX170" s="99">
        <f>IF(BD170&lt;&gt;0,1,0)</f>
        <v>0</v>
      </c>
    </row>
    <row r="171" spans="2:102" ht="24.75" customHeight="1">
      <c r="B171" s="329" t="s">
        <v>372</v>
      </c>
      <c r="C171" s="330"/>
      <c r="D171" s="332">
        <f>IF('6 Obecność na treningu'!B128="","",'6 Obecność na treningu'!B128)</f>
      </c>
      <c r="E171" s="332">
        <f>IF('6 Obecność na treningu'!C128="","",'6 Obecność na treningu'!C128)</f>
      </c>
      <c r="F171" s="333">
        <f>IF('6 Obecność na treningu'!D128="","",'6 Obecność na treningu'!D128)</f>
      </c>
      <c r="G171" s="334">
        <f>IF(SUM(BF171:CX171)=0,"",SUM(BF171:CX171))</f>
      </c>
      <c r="H171" s="293" t="s">
        <v>257</v>
      </c>
      <c r="I171" s="293"/>
      <c r="L171" s="99">
        <f>COUNTIF('6 Obecność na treningu'!G128:H128,("=T"))+COUNTIF('6 Obecność na treningu'!G128:H128,("=C"))+COUNTIF('6 Obecność na treningu'!G128:H128,("=K"))</f>
        <v>0</v>
      </c>
      <c r="N171" s="99">
        <f>COUNTIF('6 Obecność na treningu'!I128:J128,("=T"))+COUNTIF('6 Obecność na treningu'!I128:J128,("=C"))+COUNTIF('6 Obecność na treningu'!I128:J128,("=K"))</f>
        <v>0</v>
      </c>
      <c r="P171" s="99">
        <f>COUNTIF('6 Obecność na treningu'!K128:L128,("=T"))+COUNTIF('6 Obecność na treningu'!K128:L128,("=C"))+COUNTIF('6 Obecność na treningu'!K128:L128,("=K"))</f>
        <v>0</v>
      </c>
      <c r="R171" s="99">
        <f>COUNTIF('6 Obecność na treningu'!M128:N128,("=T"))+COUNTIF('6 Obecność na treningu'!M128:N128,("=C"))+COUNTIF('6 Obecność na treningu'!M128:N128,("=K"))</f>
        <v>0</v>
      </c>
      <c r="T171" s="99">
        <f>COUNTIF('6 Obecność na treningu'!O128:P128,("=T"))+COUNTIF('6 Obecność na treningu'!O128:P128,("=C"))+COUNTIF('6 Obecność na treningu'!O128:P128,("=K"))</f>
        <v>0</v>
      </c>
      <c r="V171" s="99">
        <f>COUNTIF('6 Obecność na treningu'!Q128:R128,("=T"))+COUNTIF('6 Obecność na treningu'!Q128:R128,("=C"))+COUNTIF('6 Obecność na treningu'!Q128:R128,("=K"))</f>
        <v>0</v>
      </c>
      <c r="X171" s="99">
        <f>COUNTIF('6 Obecność na treningu'!S128:T128,("=T"))+COUNTIF('6 Obecność na treningu'!S128:T128,("=C"))+COUNTIF('6 Obecność na treningu'!S128:T128,("=K"))</f>
        <v>0</v>
      </c>
      <c r="Z171" s="99">
        <f>COUNTIF('6 Obecność na treningu'!U128:V128,("=T"))+COUNTIF('6 Obecność na treningu'!U128:V128,("=C"))+COUNTIF('6 Obecność na treningu'!U128:V128,("=K"))</f>
        <v>0</v>
      </c>
      <c r="AB171" s="99">
        <f>COUNTIF('6 Obecność na treningu'!W128:X128,("=T"))+COUNTIF('6 Obecność na treningu'!W128:X128,("=C"))+COUNTIF('6 Obecność na treningu'!W128:X128,("=K"))</f>
        <v>0</v>
      </c>
      <c r="AD171" s="99">
        <f>COUNTIF('6 Obecność na treningu'!Y128:Z128,("=T"))+COUNTIF('6 Obecność na treningu'!Y128:Z128,("=C"))+COUNTIF('6 Obecność na treningu'!Y128:Z128,("=K"))</f>
        <v>0</v>
      </c>
      <c r="AF171" s="99">
        <f>COUNTIF('6 Obecność na treningu'!AA128:AB128,("=T"))+COUNTIF('6 Obecność na treningu'!AA128:AB128,("=C"))+COUNTIF('6 Obecność na treningu'!AA128:AB128,("=K"))</f>
        <v>0</v>
      </c>
      <c r="AH171" s="99">
        <f>COUNTIF('6 Obecność na treningu'!AC128:AD128,("=T"))+COUNTIF('6 Obecność na treningu'!AC128:AD128,("=C"))+COUNTIF('6 Obecność na treningu'!AC128:AD128,("=K"))</f>
        <v>0</v>
      </c>
      <c r="AJ171" s="99">
        <f>COUNTIF('6 Obecność na treningu'!AE128:AF128,("=T"))+COUNTIF('6 Obecność na treningu'!AE128:AF128,("=C"))+COUNTIF('6 Obecność na treningu'!AE128:AF128,("=K"))</f>
        <v>0</v>
      </c>
      <c r="AL171" s="99">
        <f>COUNTIF('6 Obecność na treningu'!AG128:AH128,("=T"))+COUNTIF('6 Obecność na treningu'!AG128:AH128,("=C"))+COUNTIF('6 Obecność na treningu'!AG128:AH128,("=K"))</f>
        <v>0</v>
      </c>
      <c r="AN171" s="99">
        <f>COUNTIF('6 Obecność na treningu'!AI128:AJ128,("=T"))+COUNTIF('6 Obecność na treningu'!AI128:AJ128,("=C"))+COUNTIF('6 Obecność na treningu'!AI128:AJ128,("=K"))</f>
        <v>0</v>
      </c>
      <c r="AP171" s="99">
        <f>COUNTIF('6 Obecność na treningu'!AK128:AL128,("=T"))+COUNTIF('6 Obecność na treningu'!AK128:AL128,("=C"))+COUNTIF('6 Obecność na treningu'!AK128:AL128,("=K"))</f>
        <v>0</v>
      </c>
      <c r="AR171" s="99">
        <f>COUNTIF('6 Obecność na treningu'!AM128:AN128,("=T"))+COUNTIF('6 Obecność na treningu'!AM128:AN128,("=C"))+COUNTIF('6 Obecność na treningu'!AM128:AN128,("=K"))</f>
        <v>0</v>
      </c>
      <c r="AT171" s="99">
        <f>COUNTIF('6 Obecność na treningu'!AO128:AP128,("=T"))+COUNTIF('6 Obecność na treningu'!AO128:AP128,("=C"))+COUNTIF('6 Obecność na treningu'!AO128:AP128,("=K"))</f>
        <v>0</v>
      </c>
      <c r="AV171" s="99">
        <f>COUNTIF('6 Obecność na treningu'!AQ128:AR128,("=T"))+COUNTIF('6 Obecność na treningu'!AQ128:AR128,("=C"))+COUNTIF('6 Obecność na treningu'!AQ128:AR128,("=K"))</f>
        <v>0</v>
      </c>
      <c r="AX171" s="99">
        <f>COUNTIF('6 Obecność na treningu'!AS128:AT128,("=T"))+COUNTIF('6 Obecność na treningu'!AS128:AT128,("=C"))+COUNTIF('6 Obecność na treningu'!AS128:AT128,("=K"))</f>
        <v>0</v>
      </c>
      <c r="AZ171" s="99">
        <f>COUNTIF('6 Obecność na treningu'!AU128:AV128,("=T"))+COUNTIF('6 Obecność na treningu'!AU128:AV128,("=C"))+COUNTIF('6 Obecność na treningu'!AU128:AV128,("=K"))</f>
        <v>0</v>
      </c>
      <c r="BB171" s="99">
        <f>COUNTIF('6 Obecność na treningu'!AW128:AX128,("=T"))+COUNTIF('6 Obecność na treningu'!AW128:AX128,("=C"))+COUNTIF('6 Obecność na treningu'!AW128:AX128,("=K"))</f>
        <v>0</v>
      </c>
      <c r="BD171" s="322">
        <f>COUNTIF('6 Obecność na treningu'!AY128:AZ128,("=T"))+COUNTIF('6 Obecność na treningu'!AY128:AZ128,("=C"))+COUNTIF('6 Obecność na treningu'!AY128:AZ128,("=K"))</f>
        <v>0</v>
      </c>
      <c r="BF171" s="99">
        <f>IF(L171&lt;&gt;0,1,0)</f>
        <v>0</v>
      </c>
      <c r="BH171" s="99">
        <f>IF(N171&lt;&gt;0,1,0)</f>
        <v>0</v>
      </c>
      <c r="BJ171" s="99">
        <f>IF(P171&lt;&gt;0,1,0)</f>
        <v>0</v>
      </c>
      <c r="BL171" s="99">
        <f>IF(R171&lt;&gt;0,1,0)</f>
        <v>0</v>
      </c>
      <c r="BN171" s="99">
        <f>IF(T171&lt;&gt;0,1,0)</f>
        <v>0</v>
      </c>
      <c r="BP171" s="99">
        <f>IF(V171&lt;&gt;0,1,0)</f>
        <v>0</v>
      </c>
      <c r="BR171" s="99">
        <f>IF(X171&lt;&gt;0,1,0)</f>
        <v>0</v>
      </c>
      <c r="BT171" s="99">
        <f>IF(Z171&lt;&gt;0,1,0)</f>
        <v>0</v>
      </c>
      <c r="BV171" s="99">
        <f>IF(AB171&lt;&gt;0,1,0)</f>
        <v>0</v>
      </c>
      <c r="BX171" s="99">
        <f>IF(AD171&lt;&gt;0,1,0)</f>
        <v>0</v>
      </c>
      <c r="BZ171" s="99">
        <f>IF(AF171&lt;&gt;0,1,0)</f>
        <v>0</v>
      </c>
      <c r="CB171" s="99">
        <f>IF(AH171&lt;&gt;0,1,0)</f>
        <v>0</v>
      </c>
      <c r="CD171" s="99">
        <f>IF(AJ171&lt;&gt;0,1,0)</f>
        <v>0</v>
      </c>
      <c r="CF171" s="99">
        <f>IF(AL171&lt;&gt;0,1,0)</f>
        <v>0</v>
      </c>
      <c r="CH171" s="99">
        <f>IF(AN171&lt;&gt;0,1,0)</f>
        <v>0</v>
      </c>
      <c r="CJ171" s="99">
        <f>IF(AP171&lt;&gt;0,1,0)</f>
        <v>0</v>
      </c>
      <c r="CL171" s="99">
        <f>IF(AR171&lt;&gt;0,1,0)</f>
        <v>0</v>
      </c>
      <c r="CN171" s="99">
        <f>IF(AT171&lt;&gt;0,1,0)</f>
        <v>0</v>
      </c>
      <c r="CP171" s="99">
        <f>IF(AV171&lt;&gt;0,1,0)</f>
        <v>0</v>
      </c>
      <c r="CR171" s="99">
        <f>IF(AX171&lt;&gt;0,1,0)</f>
        <v>0</v>
      </c>
      <c r="CT171" s="99">
        <f>IF(AZ171&lt;&gt;0,1,0)</f>
        <v>0</v>
      </c>
      <c r="CV171" s="99">
        <f>IF(BB171&lt;&gt;0,1,0)</f>
        <v>0</v>
      </c>
      <c r="CX171" s="99">
        <f>IF(BD171&lt;&gt;0,1,0)</f>
        <v>0</v>
      </c>
    </row>
    <row r="172" spans="2:102" ht="24.75" customHeight="1">
      <c r="B172" s="329" t="s">
        <v>373</v>
      </c>
      <c r="C172" s="330"/>
      <c r="D172" s="332">
        <f>IF('6 Obecność na treningu'!B129="","",'6 Obecność na treningu'!B129)</f>
      </c>
      <c r="E172" s="332">
        <f>IF('6 Obecność na treningu'!C129="","",'6 Obecność na treningu'!C129)</f>
      </c>
      <c r="F172" s="333">
        <f>IF('6 Obecność na treningu'!D129="","",'6 Obecność na treningu'!D129)</f>
      </c>
      <c r="G172" s="334">
        <f>IF(SUM(BF172:CX172)=0,"",SUM(BF172:CX172))</f>
      </c>
      <c r="H172" s="293" t="s">
        <v>257</v>
      </c>
      <c r="I172" s="293"/>
      <c r="L172" s="99">
        <f>COUNTIF('6 Obecność na treningu'!G129:H129,("=T"))+COUNTIF('6 Obecność na treningu'!G129:H129,("=C"))+COUNTIF('6 Obecność na treningu'!G129:H129,("=K"))</f>
        <v>0</v>
      </c>
      <c r="N172" s="99">
        <f>COUNTIF('6 Obecność na treningu'!I129:J129,("=T"))+COUNTIF('6 Obecność na treningu'!I129:J129,("=C"))+COUNTIF('6 Obecność na treningu'!I129:J129,("=K"))</f>
        <v>0</v>
      </c>
      <c r="P172" s="99">
        <f>COUNTIF('6 Obecność na treningu'!K129:L129,("=T"))+COUNTIF('6 Obecność na treningu'!K129:L129,("=C"))+COUNTIF('6 Obecność na treningu'!K129:L129,("=K"))</f>
        <v>0</v>
      </c>
      <c r="R172" s="99">
        <f>COUNTIF('6 Obecność na treningu'!M129:N129,("=T"))+COUNTIF('6 Obecność na treningu'!M129:N129,("=C"))+COUNTIF('6 Obecność na treningu'!M129:N129,("=K"))</f>
        <v>0</v>
      </c>
      <c r="T172" s="99">
        <f>COUNTIF('6 Obecność na treningu'!O129:P129,("=T"))+COUNTIF('6 Obecność na treningu'!O129:P129,("=C"))+COUNTIF('6 Obecność na treningu'!O129:P129,("=K"))</f>
        <v>0</v>
      </c>
      <c r="V172" s="99">
        <f>COUNTIF('6 Obecność na treningu'!Q129:R129,("=T"))+COUNTIF('6 Obecność na treningu'!Q129:R129,("=C"))+COUNTIF('6 Obecność na treningu'!Q129:R129,("=K"))</f>
        <v>0</v>
      </c>
      <c r="X172" s="99">
        <f>COUNTIF('6 Obecność na treningu'!S129:T129,("=T"))+COUNTIF('6 Obecność na treningu'!S129:T129,("=C"))+COUNTIF('6 Obecność na treningu'!S129:T129,("=K"))</f>
        <v>0</v>
      </c>
      <c r="Z172" s="99">
        <f>COUNTIF('6 Obecność na treningu'!U129:V129,("=T"))+COUNTIF('6 Obecność na treningu'!U129:V129,("=C"))+COUNTIF('6 Obecność na treningu'!U129:V129,("=K"))</f>
        <v>0</v>
      </c>
      <c r="AB172" s="99">
        <f>COUNTIF('6 Obecność na treningu'!W129:X129,("=T"))+COUNTIF('6 Obecność na treningu'!W129:X129,("=C"))+COUNTIF('6 Obecność na treningu'!W129:X129,("=K"))</f>
        <v>0</v>
      </c>
      <c r="AD172" s="99">
        <f>COUNTIF('6 Obecność na treningu'!Y129:Z129,("=T"))+COUNTIF('6 Obecność na treningu'!Y129:Z129,("=C"))+COUNTIF('6 Obecność na treningu'!Y129:Z129,("=K"))</f>
        <v>0</v>
      </c>
      <c r="AF172" s="99">
        <f>COUNTIF('6 Obecność na treningu'!AA129:AB129,("=T"))+COUNTIF('6 Obecność na treningu'!AA129:AB129,("=C"))+COUNTIF('6 Obecność na treningu'!AA129:AB129,("=K"))</f>
        <v>0</v>
      </c>
      <c r="AH172" s="99">
        <f>COUNTIF('6 Obecność na treningu'!AC129:AD129,("=T"))+COUNTIF('6 Obecność na treningu'!AC129:AD129,("=C"))+COUNTIF('6 Obecność na treningu'!AC129:AD129,("=K"))</f>
        <v>0</v>
      </c>
      <c r="AJ172" s="99">
        <f>COUNTIF('6 Obecność na treningu'!AE129:AF129,("=T"))+COUNTIF('6 Obecność na treningu'!AE129:AF129,("=C"))+COUNTIF('6 Obecność na treningu'!AE129:AF129,("=K"))</f>
        <v>0</v>
      </c>
      <c r="AL172" s="99">
        <f>COUNTIF('6 Obecność na treningu'!AG129:AH129,("=T"))+COUNTIF('6 Obecność na treningu'!AG129:AH129,("=C"))+COUNTIF('6 Obecność na treningu'!AG129:AH129,("=K"))</f>
        <v>0</v>
      </c>
      <c r="AN172" s="99">
        <f>COUNTIF('6 Obecność na treningu'!AI129:AJ129,("=T"))+COUNTIF('6 Obecność na treningu'!AI129:AJ129,("=C"))+COUNTIF('6 Obecność na treningu'!AI129:AJ129,("=K"))</f>
        <v>0</v>
      </c>
      <c r="AP172" s="99">
        <f>COUNTIF('6 Obecność na treningu'!AK129:AL129,("=T"))+COUNTIF('6 Obecność na treningu'!AK129:AL129,("=C"))+COUNTIF('6 Obecność na treningu'!AK129:AL129,("=K"))</f>
        <v>0</v>
      </c>
      <c r="AR172" s="99">
        <f>COUNTIF('6 Obecność na treningu'!AM129:AN129,("=T"))+COUNTIF('6 Obecność na treningu'!AM129:AN129,("=C"))+COUNTIF('6 Obecność na treningu'!AM129:AN129,("=K"))</f>
        <v>0</v>
      </c>
      <c r="AT172" s="99">
        <f>COUNTIF('6 Obecność na treningu'!AO129:AP129,("=T"))+COUNTIF('6 Obecność na treningu'!AO129:AP129,("=C"))+COUNTIF('6 Obecność na treningu'!AO129:AP129,("=K"))</f>
        <v>0</v>
      </c>
      <c r="AV172" s="99">
        <f>COUNTIF('6 Obecność na treningu'!AQ129:AR129,("=T"))+COUNTIF('6 Obecność na treningu'!AQ129:AR129,("=C"))+COUNTIF('6 Obecność na treningu'!AQ129:AR129,("=K"))</f>
        <v>0</v>
      </c>
      <c r="AX172" s="99">
        <f>COUNTIF('6 Obecność na treningu'!AS129:AT129,("=T"))+COUNTIF('6 Obecność na treningu'!AS129:AT129,("=C"))+COUNTIF('6 Obecność na treningu'!AS129:AT129,("=K"))</f>
        <v>0</v>
      </c>
      <c r="AZ172" s="99">
        <f>COUNTIF('6 Obecność na treningu'!AU129:AV129,("=T"))+COUNTIF('6 Obecność na treningu'!AU129:AV129,("=C"))+COUNTIF('6 Obecność na treningu'!AU129:AV129,("=K"))</f>
        <v>0</v>
      </c>
      <c r="BB172" s="99">
        <f>COUNTIF('6 Obecność na treningu'!AW129:AX129,("=T"))+COUNTIF('6 Obecność na treningu'!AW129:AX129,("=C"))+COUNTIF('6 Obecność na treningu'!AW129:AX129,("=K"))</f>
        <v>0</v>
      </c>
      <c r="BD172" s="322">
        <f>COUNTIF('6 Obecność na treningu'!AY129:AZ129,("=T"))+COUNTIF('6 Obecność na treningu'!AY129:AZ129,("=C"))+COUNTIF('6 Obecność na treningu'!AY129:AZ129,("=K"))</f>
        <v>0</v>
      </c>
      <c r="BF172" s="99">
        <f>IF(L172&lt;&gt;0,1,0)</f>
        <v>0</v>
      </c>
      <c r="BH172" s="99">
        <f>IF(N172&lt;&gt;0,1,0)</f>
        <v>0</v>
      </c>
      <c r="BJ172" s="99">
        <f>IF(P172&lt;&gt;0,1,0)</f>
        <v>0</v>
      </c>
      <c r="BL172" s="99">
        <f>IF(R172&lt;&gt;0,1,0)</f>
        <v>0</v>
      </c>
      <c r="BN172" s="99">
        <f>IF(T172&lt;&gt;0,1,0)</f>
        <v>0</v>
      </c>
      <c r="BP172" s="99">
        <f>IF(V172&lt;&gt;0,1,0)</f>
        <v>0</v>
      </c>
      <c r="BR172" s="99">
        <f>IF(X172&lt;&gt;0,1,0)</f>
        <v>0</v>
      </c>
      <c r="BT172" s="99">
        <f>IF(Z172&lt;&gt;0,1,0)</f>
        <v>0</v>
      </c>
      <c r="BV172" s="99">
        <f>IF(AB172&lt;&gt;0,1,0)</f>
        <v>0</v>
      </c>
      <c r="BX172" s="99">
        <f>IF(AD172&lt;&gt;0,1,0)</f>
        <v>0</v>
      </c>
      <c r="BZ172" s="99">
        <f>IF(AF172&lt;&gt;0,1,0)</f>
        <v>0</v>
      </c>
      <c r="CB172" s="99">
        <f>IF(AH172&lt;&gt;0,1,0)</f>
        <v>0</v>
      </c>
      <c r="CD172" s="99">
        <f>IF(AJ172&lt;&gt;0,1,0)</f>
        <v>0</v>
      </c>
      <c r="CF172" s="99">
        <f>IF(AL172&lt;&gt;0,1,0)</f>
        <v>0</v>
      </c>
      <c r="CH172" s="99">
        <f>IF(AN172&lt;&gt;0,1,0)</f>
        <v>0</v>
      </c>
      <c r="CJ172" s="99">
        <f>IF(AP172&lt;&gt;0,1,0)</f>
        <v>0</v>
      </c>
      <c r="CL172" s="99">
        <f>IF(AR172&lt;&gt;0,1,0)</f>
        <v>0</v>
      </c>
      <c r="CN172" s="99">
        <f>IF(AT172&lt;&gt;0,1,0)</f>
        <v>0</v>
      </c>
      <c r="CP172" s="99">
        <f>IF(AV172&lt;&gt;0,1,0)</f>
        <v>0</v>
      </c>
      <c r="CR172" s="99">
        <f>IF(AX172&lt;&gt;0,1,0)</f>
        <v>0</v>
      </c>
      <c r="CT172" s="99">
        <f>IF(AZ172&lt;&gt;0,1,0)</f>
        <v>0</v>
      </c>
      <c r="CV172" s="99">
        <f>IF(BB172&lt;&gt;0,1,0)</f>
        <v>0</v>
      </c>
      <c r="CX172" s="99">
        <f>IF(BD172&lt;&gt;0,1,0)</f>
        <v>0</v>
      </c>
    </row>
    <row r="173" spans="2:102" ht="24.75" customHeight="1">
      <c r="B173" s="329" t="s">
        <v>374</v>
      </c>
      <c r="C173" s="330"/>
      <c r="D173" s="332">
        <f>IF('6 Obecność na treningu'!B130="","",'6 Obecność na treningu'!B130)</f>
      </c>
      <c r="E173" s="332">
        <f>IF('6 Obecność na treningu'!C130="","",'6 Obecność na treningu'!C130)</f>
      </c>
      <c r="F173" s="333">
        <f>IF('6 Obecność na treningu'!D130="","",'6 Obecność na treningu'!D130)</f>
      </c>
      <c r="G173" s="334">
        <f>IF(SUM(BF173:CX173)=0,"",SUM(BF173:CX173))</f>
      </c>
      <c r="H173" s="293" t="s">
        <v>257</v>
      </c>
      <c r="I173" s="293"/>
      <c r="L173" s="99">
        <f>COUNTIF('6 Obecność na treningu'!G130:H130,("=T"))+COUNTIF('6 Obecność na treningu'!G130:H130,("=C"))+COUNTIF('6 Obecność na treningu'!G130:H130,("=K"))</f>
        <v>0</v>
      </c>
      <c r="N173" s="99">
        <f>COUNTIF('6 Obecność na treningu'!I130:J130,("=T"))+COUNTIF('6 Obecność na treningu'!I130:J130,("=C"))+COUNTIF('6 Obecność na treningu'!I130:J130,("=K"))</f>
        <v>0</v>
      </c>
      <c r="P173" s="99">
        <f>COUNTIF('6 Obecność na treningu'!K130:L130,("=T"))+COUNTIF('6 Obecność na treningu'!K130:L130,("=C"))+COUNTIF('6 Obecność na treningu'!K130:L130,("=K"))</f>
        <v>0</v>
      </c>
      <c r="R173" s="99">
        <f>COUNTIF('6 Obecność na treningu'!M130:N130,("=T"))+COUNTIF('6 Obecność na treningu'!M130:N130,("=C"))+COUNTIF('6 Obecność na treningu'!M130:N130,("=K"))</f>
        <v>0</v>
      </c>
      <c r="T173" s="99">
        <f>COUNTIF('6 Obecność na treningu'!O130:P130,("=T"))+COUNTIF('6 Obecność na treningu'!O130:P130,("=C"))+COUNTIF('6 Obecność na treningu'!O130:P130,("=K"))</f>
        <v>0</v>
      </c>
      <c r="V173" s="99">
        <f>COUNTIF('6 Obecność na treningu'!Q130:R130,("=T"))+COUNTIF('6 Obecność na treningu'!Q130:R130,("=C"))+COUNTIF('6 Obecność na treningu'!Q130:R130,("=K"))</f>
        <v>0</v>
      </c>
      <c r="X173" s="99">
        <f>COUNTIF('6 Obecność na treningu'!S130:T130,("=T"))+COUNTIF('6 Obecność na treningu'!S130:T130,("=C"))+COUNTIF('6 Obecność na treningu'!S130:T130,("=K"))</f>
        <v>0</v>
      </c>
      <c r="Z173" s="99">
        <f>COUNTIF('6 Obecność na treningu'!U130:V130,("=T"))+COUNTIF('6 Obecność na treningu'!U130:V130,("=C"))+COUNTIF('6 Obecność na treningu'!U130:V130,("=K"))</f>
        <v>0</v>
      </c>
      <c r="AB173" s="99">
        <f>COUNTIF('6 Obecność na treningu'!W130:X130,("=T"))+COUNTIF('6 Obecność na treningu'!W130:X130,("=C"))+COUNTIF('6 Obecność na treningu'!W130:X130,("=K"))</f>
        <v>0</v>
      </c>
      <c r="AD173" s="99">
        <f>COUNTIF('6 Obecność na treningu'!Y130:Z130,("=T"))+COUNTIF('6 Obecność na treningu'!Y130:Z130,("=C"))+COUNTIF('6 Obecność na treningu'!Y130:Z130,("=K"))</f>
        <v>0</v>
      </c>
      <c r="AF173" s="99">
        <f>COUNTIF('6 Obecność na treningu'!AA130:AB130,("=T"))+COUNTIF('6 Obecność na treningu'!AA130:AB130,("=C"))+COUNTIF('6 Obecność na treningu'!AA130:AB130,("=K"))</f>
        <v>0</v>
      </c>
      <c r="AH173" s="99">
        <f>COUNTIF('6 Obecność na treningu'!AC130:AD130,("=T"))+COUNTIF('6 Obecność na treningu'!AC130:AD130,("=C"))+COUNTIF('6 Obecność na treningu'!AC130:AD130,("=K"))</f>
        <v>0</v>
      </c>
      <c r="AJ173" s="99">
        <f>COUNTIF('6 Obecność na treningu'!AE130:AF130,("=T"))+COUNTIF('6 Obecność na treningu'!AE130:AF130,("=C"))+COUNTIF('6 Obecność na treningu'!AE130:AF130,("=K"))</f>
        <v>0</v>
      </c>
      <c r="AL173" s="99">
        <f>COUNTIF('6 Obecność na treningu'!AG130:AH130,("=T"))+COUNTIF('6 Obecność na treningu'!AG130:AH130,("=C"))+COUNTIF('6 Obecność na treningu'!AG130:AH130,("=K"))</f>
        <v>0</v>
      </c>
      <c r="AN173" s="99">
        <f>COUNTIF('6 Obecność na treningu'!AI130:AJ130,("=T"))+COUNTIF('6 Obecność na treningu'!AI130:AJ130,("=C"))+COUNTIF('6 Obecność na treningu'!AI130:AJ130,("=K"))</f>
        <v>0</v>
      </c>
      <c r="AP173" s="99">
        <f>COUNTIF('6 Obecność na treningu'!AK130:AL130,("=T"))+COUNTIF('6 Obecność na treningu'!AK130:AL130,("=C"))+COUNTIF('6 Obecność na treningu'!AK130:AL130,("=K"))</f>
        <v>0</v>
      </c>
      <c r="AR173" s="99">
        <f>COUNTIF('6 Obecność na treningu'!AM130:AN130,("=T"))+COUNTIF('6 Obecność na treningu'!AM130:AN130,("=C"))+COUNTIF('6 Obecność na treningu'!AM130:AN130,("=K"))</f>
        <v>0</v>
      </c>
      <c r="AT173" s="99">
        <f>COUNTIF('6 Obecność na treningu'!AO130:AP130,("=T"))+COUNTIF('6 Obecność na treningu'!AO130:AP130,("=C"))+COUNTIF('6 Obecność na treningu'!AO130:AP130,("=K"))</f>
        <v>0</v>
      </c>
      <c r="AV173" s="99">
        <f>COUNTIF('6 Obecność na treningu'!AQ130:AR130,("=T"))+COUNTIF('6 Obecność na treningu'!AQ130:AR130,("=C"))+COUNTIF('6 Obecność na treningu'!AQ130:AR130,("=K"))</f>
        <v>0</v>
      </c>
      <c r="AX173" s="99">
        <f>COUNTIF('6 Obecność na treningu'!AS130:AT130,("=T"))+COUNTIF('6 Obecność na treningu'!AS130:AT130,("=C"))+COUNTIF('6 Obecność na treningu'!AS130:AT130,("=K"))</f>
        <v>0</v>
      </c>
      <c r="AZ173" s="99">
        <f>COUNTIF('6 Obecność na treningu'!AU130:AV130,("=T"))+COUNTIF('6 Obecność na treningu'!AU130:AV130,("=C"))+COUNTIF('6 Obecność na treningu'!AU130:AV130,("=K"))</f>
        <v>0</v>
      </c>
      <c r="BB173" s="99">
        <f>COUNTIF('6 Obecność na treningu'!AW130:AX130,("=T"))+COUNTIF('6 Obecność na treningu'!AW130:AX130,("=C"))+COUNTIF('6 Obecność na treningu'!AW130:AX130,("=K"))</f>
        <v>0</v>
      </c>
      <c r="BD173" s="322">
        <f>COUNTIF('6 Obecność na treningu'!AY130:AZ130,("=T"))+COUNTIF('6 Obecność na treningu'!AY130:AZ130,("=C"))+COUNTIF('6 Obecność na treningu'!AY130:AZ130,("=K"))</f>
        <v>0</v>
      </c>
      <c r="BF173" s="99">
        <f>IF(L173&lt;&gt;0,1,0)</f>
        <v>0</v>
      </c>
      <c r="BH173" s="99">
        <f>IF(N173&lt;&gt;0,1,0)</f>
        <v>0</v>
      </c>
      <c r="BJ173" s="99">
        <f>IF(P173&lt;&gt;0,1,0)</f>
        <v>0</v>
      </c>
      <c r="BL173" s="99">
        <f>IF(R173&lt;&gt;0,1,0)</f>
        <v>0</v>
      </c>
      <c r="BN173" s="99">
        <f>IF(T173&lt;&gt;0,1,0)</f>
        <v>0</v>
      </c>
      <c r="BP173" s="99">
        <f>IF(V173&lt;&gt;0,1,0)</f>
        <v>0</v>
      </c>
      <c r="BR173" s="99">
        <f>IF(X173&lt;&gt;0,1,0)</f>
        <v>0</v>
      </c>
      <c r="BT173" s="99">
        <f>IF(Z173&lt;&gt;0,1,0)</f>
        <v>0</v>
      </c>
      <c r="BV173" s="99">
        <f>IF(AB173&lt;&gt;0,1,0)</f>
        <v>0</v>
      </c>
      <c r="BX173" s="99">
        <f>IF(AD173&lt;&gt;0,1,0)</f>
        <v>0</v>
      </c>
      <c r="BZ173" s="99">
        <f>IF(AF173&lt;&gt;0,1,0)</f>
        <v>0</v>
      </c>
      <c r="CB173" s="99">
        <f>IF(AH173&lt;&gt;0,1,0)</f>
        <v>0</v>
      </c>
      <c r="CD173" s="99">
        <f>IF(AJ173&lt;&gt;0,1,0)</f>
        <v>0</v>
      </c>
      <c r="CF173" s="99">
        <f>IF(AL173&lt;&gt;0,1,0)</f>
        <v>0</v>
      </c>
      <c r="CH173" s="99">
        <f>IF(AN173&lt;&gt;0,1,0)</f>
        <v>0</v>
      </c>
      <c r="CJ173" s="99">
        <f>IF(AP173&lt;&gt;0,1,0)</f>
        <v>0</v>
      </c>
      <c r="CL173" s="99">
        <f>IF(AR173&lt;&gt;0,1,0)</f>
        <v>0</v>
      </c>
      <c r="CN173" s="99">
        <f>IF(AT173&lt;&gt;0,1,0)</f>
        <v>0</v>
      </c>
      <c r="CP173" s="99">
        <f>IF(AV173&lt;&gt;0,1,0)</f>
        <v>0</v>
      </c>
      <c r="CR173" s="99">
        <f>IF(AX173&lt;&gt;0,1,0)</f>
        <v>0</v>
      </c>
      <c r="CT173" s="99">
        <f>IF(AZ173&lt;&gt;0,1,0)</f>
        <v>0</v>
      </c>
      <c r="CV173" s="99">
        <f>IF(BB173&lt;&gt;0,1,0)</f>
        <v>0</v>
      </c>
      <c r="CX173" s="99">
        <f>IF(BD173&lt;&gt;0,1,0)</f>
        <v>0</v>
      </c>
    </row>
    <row r="174" spans="2:102" ht="24.75" customHeight="1">
      <c r="B174" s="329" t="s">
        <v>375</v>
      </c>
      <c r="C174" s="330"/>
      <c r="D174" s="332">
        <f>IF('6 Obecność na treningu'!B131="","",'6 Obecność na treningu'!B131)</f>
      </c>
      <c r="E174" s="332">
        <f>IF('6 Obecność na treningu'!C131="","",'6 Obecność na treningu'!C131)</f>
      </c>
      <c r="F174" s="333">
        <f>IF('6 Obecność na treningu'!D131="","",'6 Obecność na treningu'!D131)</f>
      </c>
      <c r="G174" s="334">
        <f>IF(SUM(BF174:CX174)=0,"",SUM(BF174:CX174))</f>
      </c>
      <c r="H174" s="293" t="s">
        <v>257</v>
      </c>
      <c r="I174" s="293"/>
      <c r="L174" s="99">
        <f>COUNTIF('6 Obecność na treningu'!G131:H131,("=T"))+COUNTIF('6 Obecność na treningu'!G131:H131,("=C"))+COUNTIF('6 Obecność na treningu'!G131:H131,("=K"))</f>
        <v>0</v>
      </c>
      <c r="N174" s="99">
        <f>COUNTIF('6 Obecność na treningu'!I131:J131,("=T"))+COUNTIF('6 Obecność na treningu'!I131:J131,("=C"))+COUNTIF('6 Obecność na treningu'!I131:J131,("=K"))</f>
        <v>0</v>
      </c>
      <c r="P174" s="99">
        <f>COUNTIF('6 Obecność na treningu'!K131:L131,("=T"))+COUNTIF('6 Obecność na treningu'!K131:L131,("=C"))+COUNTIF('6 Obecność na treningu'!K131:L131,("=K"))</f>
        <v>0</v>
      </c>
      <c r="R174" s="99">
        <f>COUNTIF('6 Obecność na treningu'!M131:N131,("=T"))+COUNTIF('6 Obecność na treningu'!M131:N131,("=C"))+COUNTIF('6 Obecność na treningu'!M131:N131,("=K"))</f>
        <v>0</v>
      </c>
      <c r="T174" s="99">
        <f>COUNTIF('6 Obecność na treningu'!O131:P131,("=T"))+COUNTIF('6 Obecność na treningu'!O131:P131,("=C"))+COUNTIF('6 Obecność na treningu'!O131:P131,("=K"))</f>
        <v>0</v>
      </c>
      <c r="V174" s="99">
        <f>COUNTIF('6 Obecność na treningu'!Q131:R131,("=T"))+COUNTIF('6 Obecność na treningu'!Q131:R131,("=C"))+COUNTIF('6 Obecność na treningu'!Q131:R131,("=K"))</f>
        <v>0</v>
      </c>
      <c r="X174" s="99">
        <f>COUNTIF('6 Obecność na treningu'!S131:T131,("=T"))+COUNTIF('6 Obecność na treningu'!S131:T131,("=C"))+COUNTIF('6 Obecność na treningu'!S131:T131,("=K"))</f>
        <v>0</v>
      </c>
      <c r="Z174" s="99">
        <f>COUNTIF('6 Obecność na treningu'!U131:V131,("=T"))+COUNTIF('6 Obecność na treningu'!U131:V131,("=C"))+COUNTIF('6 Obecność na treningu'!U131:V131,("=K"))</f>
        <v>0</v>
      </c>
      <c r="AB174" s="99">
        <f>COUNTIF('6 Obecność na treningu'!W131:X131,("=T"))+COUNTIF('6 Obecność na treningu'!W131:X131,("=C"))+COUNTIF('6 Obecność na treningu'!W131:X131,("=K"))</f>
        <v>0</v>
      </c>
      <c r="AD174" s="99">
        <f>COUNTIF('6 Obecność na treningu'!Y131:Z131,("=T"))+COUNTIF('6 Obecność na treningu'!Y131:Z131,("=C"))+COUNTIF('6 Obecność na treningu'!Y131:Z131,("=K"))</f>
        <v>0</v>
      </c>
      <c r="AF174" s="99">
        <f>COUNTIF('6 Obecność na treningu'!AA131:AB131,("=T"))+COUNTIF('6 Obecność na treningu'!AA131:AB131,("=C"))+COUNTIF('6 Obecność na treningu'!AA131:AB131,("=K"))</f>
        <v>0</v>
      </c>
      <c r="AH174" s="99">
        <f>COUNTIF('6 Obecność na treningu'!AC131:AD131,("=T"))+COUNTIF('6 Obecność na treningu'!AC131:AD131,("=C"))+COUNTIF('6 Obecność na treningu'!AC131:AD131,("=K"))</f>
        <v>0</v>
      </c>
      <c r="AJ174" s="99">
        <f>COUNTIF('6 Obecność na treningu'!AE131:AF131,("=T"))+COUNTIF('6 Obecność na treningu'!AE131:AF131,("=C"))+COUNTIF('6 Obecność na treningu'!AE131:AF131,("=K"))</f>
        <v>0</v>
      </c>
      <c r="AL174" s="99">
        <f>COUNTIF('6 Obecność na treningu'!AG131:AH131,("=T"))+COUNTIF('6 Obecność na treningu'!AG131:AH131,("=C"))+COUNTIF('6 Obecność na treningu'!AG131:AH131,("=K"))</f>
        <v>0</v>
      </c>
      <c r="AN174" s="99">
        <f>COUNTIF('6 Obecność na treningu'!AI131:AJ131,("=T"))+COUNTIF('6 Obecność na treningu'!AI131:AJ131,("=C"))+COUNTIF('6 Obecność na treningu'!AI131:AJ131,("=K"))</f>
        <v>0</v>
      </c>
      <c r="AP174" s="99">
        <f>COUNTIF('6 Obecność na treningu'!AK131:AL131,("=T"))+COUNTIF('6 Obecność na treningu'!AK131:AL131,("=C"))+COUNTIF('6 Obecność na treningu'!AK131:AL131,("=K"))</f>
        <v>0</v>
      </c>
      <c r="AR174" s="99">
        <f>COUNTIF('6 Obecność na treningu'!AM131:AN131,("=T"))+COUNTIF('6 Obecność na treningu'!AM131:AN131,("=C"))+COUNTIF('6 Obecność na treningu'!AM131:AN131,("=K"))</f>
        <v>0</v>
      </c>
      <c r="AT174" s="99">
        <f>COUNTIF('6 Obecność na treningu'!AO131:AP131,("=T"))+COUNTIF('6 Obecność na treningu'!AO131:AP131,("=C"))+COUNTIF('6 Obecność na treningu'!AO131:AP131,("=K"))</f>
        <v>0</v>
      </c>
      <c r="AV174" s="99">
        <f>COUNTIF('6 Obecność na treningu'!AQ131:AR131,("=T"))+COUNTIF('6 Obecność na treningu'!AQ131:AR131,("=C"))+COUNTIF('6 Obecność na treningu'!AQ131:AR131,("=K"))</f>
        <v>0</v>
      </c>
      <c r="AX174" s="99">
        <f>COUNTIF('6 Obecność na treningu'!AS131:AT131,("=T"))+COUNTIF('6 Obecność na treningu'!AS131:AT131,("=C"))+COUNTIF('6 Obecność na treningu'!AS131:AT131,("=K"))</f>
        <v>0</v>
      </c>
      <c r="AZ174" s="99">
        <f>COUNTIF('6 Obecność na treningu'!AU131:AV131,("=T"))+COUNTIF('6 Obecność na treningu'!AU131:AV131,("=C"))+COUNTIF('6 Obecność na treningu'!AU131:AV131,("=K"))</f>
        <v>0</v>
      </c>
      <c r="BB174" s="99">
        <f>COUNTIF('6 Obecność na treningu'!AW131:AX131,("=T"))+COUNTIF('6 Obecność na treningu'!AW131:AX131,("=C"))+COUNTIF('6 Obecność na treningu'!AW131:AX131,("=K"))</f>
        <v>0</v>
      </c>
      <c r="BD174" s="322">
        <f>COUNTIF('6 Obecność na treningu'!AY131:AZ131,("=T"))+COUNTIF('6 Obecność na treningu'!AY131:AZ131,("=C"))+COUNTIF('6 Obecność na treningu'!AY131:AZ131,("=K"))</f>
        <v>0</v>
      </c>
      <c r="BF174" s="99">
        <f>IF(L174&lt;&gt;0,1,0)</f>
        <v>0</v>
      </c>
      <c r="BH174" s="99">
        <f>IF(N174&lt;&gt;0,1,0)</f>
        <v>0</v>
      </c>
      <c r="BJ174" s="99">
        <f>IF(P174&lt;&gt;0,1,0)</f>
        <v>0</v>
      </c>
      <c r="BL174" s="99">
        <f>IF(R174&lt;&gt;0,1,0)</f>
        <v>0</v>
      </c>
      <c r="BN174" s="99">
        <f>IF(T174&lt;&gt;0,1,0)</f>
        <v>0</v>
      </c>
      <c r="BP174" s="99">
        <f>IF(V174&lt;&gt;0,1,0)</f>
        <v>0</v>
      </c>
      <c r="BR174" s="99">
        <f>IF(X174&lt;&gt;0,1,0)</f>
        <v>0</v>
      </c>
      <c r="BT174" s="99">
        <f>IF(Z174&lt;&gt;0,1,0)</f>
        <v>0</v>
      </c>
      <c r="BV174" s="99">
        <f>IF(AB174&lt;&gt;0,1,0)</f>
        <v>0</v>
      </c>
      <c r="BX174" s="99">
        <f>IF(AD174&lt;&gt;0,1,0)</f>
        <v>0</v>
      </c>
      <c r="BZ174" s="99">
        <f>IF(AF174&lt;&gt;0,1,0)</f>
        <v>0</v>
      </c>
      <c r="CB174" s="99">
        <f>IF(AH174&lt;&gt;0,1,0)</f>
        <v>0</v>
      </c>
      <c r="CD174" s="99">
        <f>IF(AJ174&lt;&gt;0,1,0)</f>
        <v>0</v>
      </c>
      <c r="CF174" s="99">
        <f>IF(AL174&lt;&gt;0,1,0)</f>
        <v>0</v>
      </c>
      <c r="CH174" s="99">
        <f>IF(AN174&lt;&gt;0,1,0)</f>
        <v>0</v>
      </c>
      <c r="CJ174" s="99">
        <f>IF(AP174&lt;&gt;0,1,0)</f>
        <v>0</v>
      </c>
      <c r="CL174" s="99">
        <f>IF(AR174&lt;&gt;0,1,0)</f>
        <v>0</v>
      </c>
      <c r="CN174" s="99">
        <f>IF(AT174&lt;&gt;0,1,0)</f>
        <v>0</v>
      </c>
      <c r="CP174" s="99">
        <f>IF(AV174&lt;&gt;0,1,0)</f>
        <v>0</v>
      </c>
      <c r="CR174" s="99">
        <f>IF(AX174&lt;&gt;0,1,0)</f>
        <v>0</v>
      </c>
      <c r="CT174" s="99">
        <f>IF(AZ174&lt;&gt;0,1,0)</f>
        <v>0</v>
      </c>
      <c r="CV174" s="99">
        <f>IF(BB174&lt;&gt;0,1,0)</f>
        <v>0</v>
      </c>
      <c r="CX174" s="99">
        <f>IF(BD174&lt;&gt;0,1,0)</f>
        <v>0</v>
      </c>
    </row>
    <row r="175" spans="2:102" ht="24.75" customHeight="1">
      <c r="B175" s="329" t="s">
        <v>376</v>
      </c>
      <c r="C175" s="330"/>
      <c r="D175" s="332">
        <f>IF('6 Obecność na treningu'!B132="","",'6 Obecność na treningu'!B132)</f>
      </c>
      <c r="E175" s="332">
        <f>IF('6 Obecność na treningu'!C132="","",'6 Obecność na treningu'!C132)</f>
      </c>
      <c r="F175" s="333">
        <f>IF('6 Obecność na treningu'!D132="","",'6 Obecność na treningu'!D132)</f>
      </c>
      <c r="G175" s="334">
        <f>IF(SUM(BF175:CX175)=0,"",SUM(BF175:CX175))</f>
      </c>
      <c r="H175" s="293" t="s">
        <v>257</v>
      </c>
      <c r="I175" s="293"/>
      <c r="L175" s="99">
        <f>COUNTIF('6 Obecność na treningu'!G132:H132,("=T"))+COUNTIF('6 Obecność na treningu'!G132:H132,("=C"))+COUNTIF('6 Obecność na treningu'!G132:H132,("=K"))</f>
        <v>0</v>
      </c>
      <c r="N175" s="99">
        <f>COUNTIF('6 Obecność na treningu'!I132:J132,("=T"))+COUNTIF('6 Obecność na treningu'!I132:J132,("=C"))+COUNTIF('6 Obecność na treningu'!I132:J132,("=K"))</f>
        <v>0</v>
      </c>
      <c r="P175" s="99">
        <f>COUNTIF('6 Obecność na treningu'!K132:L132,("=T"))+COUNTIF('6 Obecność na treningu'!K132:L132,("=C"))+COUNTIF('6 Obecność na treningu'!K132:L132,("=K"))</f>
        <v>0</v>
      </c>
      <c r="R175" s="99">
        <f>COUNTIF('6 Obecność na treningu'!M132:N132,("=T"))+COUNTIF('6 Obecność na treningu'!M132:N132,("=C"))+COUNTIF('6 Obecność na treningu'!M132:N132,("=K"))</f>
        <v>0</v>
      </c>
      <c r="T175" s="99">
        <f>COUNTIF('6 Obecność na treningu'!O132:P132,("=T"))+COUNTIF('6 Obecność na treningu'!O132:P132,("=C"))+COUNTIF('6 Obecność na treningu'!O132:P132,("=K"))</f>
        <v>0</v>
      </c>
      <c r="V175" s="99">
        <f>COUNTIF('6 Obecność na treningu'!Q132:R132,("=T"))+COUNTIF('6 Obecność na treningu'!Q132:R132,("=C"))+COUNTIF('6 Obecność na treningu'!Q132:R132,("=K"))</f>
        <v>0</v>
      </c>
      <c r="X175" s="99">
        <f>COUNTIF('6 Obecność na treningu'!S132:T132,("=T"))+COUNTIF('6 Obecność na treningu'!S132:T132,("=C"))+COUNTIF('6 Obecność na treningu'!S132:T132,("=K"))</f>
        <v>0</v>
      </c>
      <c r="Z175" s="99">
        <f>COUNTIF('6 Obecność na treningu'!U132:V132,("=T"))+COUNTIF('6 Obecność na treningu'!U132:V132,("=C"))+COUNTIF('6 Obecność na treningu'!U132:V132,("=K"))</f>
        <v>0</v>
      </c>
      <c r="AB175" s="99">
        <f>COUNTIF('6 Obecność na treningu'!W132:X132,("=T"))+COUNTIF('6 Obecność na treningu'!W132:X132,("=C"))+COUNTIF('6 Obecność na treningu'!W132:X132,("=K"))</f>
        <v>0</v>
      </c>
      <c r="AD175" s="99">
        <f>COUNTIF('6 Obecność na treningu'!Y132:Z132,("=T"))+COUNTIF('6 Obecność na treningu'!Y132:Z132,("=C"))+COUNTIF('6 Obecność na treningu'!Y132:Z132,("=K"))</f>
        <v>0</v>
      </c>
      <c r="AF175" s="99">
        <f>COUNTIF('6 Obecność na treningu'!AA132:AB132,("=T"))+COUNTIF('6 Obecność na treningu'!AA132:AB132,("=C"))+COUNTIF('6 Obecność na treningu'!AA132:AB132,("=K"))</f>
        <v>0</v>
      </c>
      <c r="AH175" s="99">
        <f>COUNTIF('6 Obecność na treningu'!AC132:AD132,("=T"))+COUNTIF('6 Obecność na treningu'!AC132:AD132,("=C"))+COUNTIF('6 Obecność na treningu'!AC132:AD132,("=K"))</f>
        <v>0</v>
      </c>
      <c r="AJ175" s="99">
        <f>COUNTIF('6 Obecność na treningu'!AE132:AF132,("=T"))+COUNTIF('6 Obecność na treningu'!AE132:AF132,("=C"))+COUNTIF('6 Obecność na treningu'!AE132:AF132,("=K"))</f>
        <v>0</v>
      </c>
      <c r="AL175" s="99">
        <f>COUNTIF('6 Obecność na treningu'!AG132:AH132,("=T"))+COUNTIF('6 Obecność na treningu'!AG132:AH132,("=C"))+COUNTIF('6 Obecność na treningu'!AG132:AH132,("=K"))</f>
        <v>0</v>
      </c>
      <c r="AN175" s="99">
        <f>COUNTIF('6 Obecność na treningu'!AI132:AJ132,("=T"))+COUNTIF('6 Obecność na treningu'!AI132:AJ132,("=C"))+COUNTIF('6 Obecność na treningu'!AI132:AJ132,("=K"))</f>
        <v>0</v>
      </c>
      <c r="AP175" s="99">
        <f>COUNTIF('6 Obecność na treningu'!AK132:AL132,("=T"))+COUNTIF('6 Obecność na treningu'!AK132:AL132,("=C"))+COUNTIF('6 Obecność na treningu'!AK132:AL132,("=K"))</f>
        <v>0</v>
      </c>
      <c r="AR175" s="99">
        <f>COUNTIF('6 Obecność na treningu'!AM132:AN132,("=T"))+COUNTIF('6 Obecność na treningu'!AM132:AN132,("=C"))+COUNTIF('6 Obecność na treningu'!AM132:AN132,("=K"))</f>
        <v>0</v>
      </c>
      <c r="AT175" s="99">
        <f>COUNTIF('6 Obecność na treningu'!AO132:AP132,("=T"))+COUNTIF('6 Obecność na treningu'!AO132:AP132,("=C"))+COUNTIF('6 Obecność na treningu'!AO132:AP132,("=K"))</f>
        <v>0</v>
      </c>
      <c r="AV175" s="99">
        <f>COUNTIF('6 Obecność na treningu'!AQ132:AR132,("=T"))+COUNTIF('6 Obecność na treningu'!AQ132:AR132,("=C"))+COUNTIF('6 Obecność na treningu'!AQ132:AR132,("=K"))</f>
        <v>0</v>
      </c>
      <c r="AX175" s="99">
        <f>COUNTIF('6 Obecność na treningu'!AS132:AT132,("=T"))+COUNTIF('6 Obecność na treningu'!AS132:AT132,("=C"))+COUNTIF('6 Obecność na treningu'!AS132:AT132,("=K"))</f>
        <v>0</v>
      </c>
      <c r="AZ175" s="99">
        <f>COUNTIF('6 Obecność na treningu'!AU132:AV132,("=T"))+COUNTIF('6 Obecność na treningu'!AU132:AV132,("=C"))+COUNTIF('6 Obecność na treningu'!AU132:AV132,("=K"))</f>
        <v>0</v>
      </c>
      <c r="BB175" s="99">
        <f>COUNTIF('6 Obecność na treningu'!AW132:AX132,("=T"))+COUNTIF('6 Obecność na treningu'!AW132:AX132,("=C"))+COUNTIF('6 Obecność na treningu'!AW132:AX132,("=K"))</f>
        <v>0</v>
      </c>
      <c r="BD175" s="322">
        <f>COUNTIF('6 Obecność na treningu'!AY132:AZ132,("=T"))+COUNTIF('6 Obecność na treningu'!AY132:AZ132,("=C"))+COUNTIF('6 Obecność na treningu'!AY132:AZ132,("=K"))</f>
        <v>0</v>
      </c>
      <c r="BF175" s="99">
        <f>IF(L175&lt;&gt;0,1,0)</f>
        <v>0</v>
      </c>
      <c r="BH175" s="99">
        <f>IF(N175&lt;&gt;0,1,0)</f>
        <v>0</v>
      </c>
      <c r="BJ175" s="99">
        <f>IF(P175&lt;&gt;0,1,0)</f>
        <v>0</v>
      </c>
      <c r="BL175" s="99">
        <f>IF(R175&lt;&gt;0,1,0)</f>
        <v>0</v>
      </c>
      <c r="BN175" s="99">
        <f>IF(T175&lt;&gt;0,1,0)</f>
        <v>0</v>
      </c>
      <c r="BP175" s="99">
        <f>IF(V175&lt;&gt;0,1,0)</f>
        <v>0</v>
      </c>
      <c r="BR175" s="99">
        <f>IF(X175&lt;&gt;0,1,0)</f>
        <v>0</v>
      </c>
      <c r="BT175" s="99">
        <f>IF(Z175&lt;&gt;0,1,0)</f>
        <v>0</v>
      </c>
      <c r="BV175" s="99">
        <f>IF(AB175&lt;&gt;0,1,0)</f>
        <v>0</v>
      </c>
      <c r="BX175" s="99">
        <f>IF(AD175&lt;&gt;0,1,0)</f>
        <v>0</v>
      </c>
      <c r="BZ175" s="99">
        <f>IF(AF175&lt;&gt;0,1,0)</f>
        <v>0</v>
      </c>
      <c r="CB175" s="99">
        <f>IF(AH175&lt;&gt;0,1,0)</f>
        <v>0</v>
      </c>
      <c r="CD175" s="99">
        <f>IF(AJ175&lt;&gt;0,1,0)</f>
        <v>0</v>
      </c>
      <c r="CF175" s="99">
        <f>IF(AL175&lt;&gt;0,1,0)</f>
        <v>0</v>
      </c>
      <c r="CH175" s="99">
        <f>IF(AN175&lt;&gt;0,1,0)</f>
        <v>0</v>
      </c>
      <c r="CJ175" s="99">
        <f>IF(AP175&lt;&gt;0,1,0)</f>
        <v>0</v>
      </c>
      <c r="CL175" s="99">
        <f>IF(AR175&lt;&gt;0,1,0)</f>
        <v>0</v>
      </c>
      <c r="CN175" s="99">
        <f>IF(AT175&lt;&gt;0,1,0)</f>
        <v>0</v>
      </c>
      <c r="CP175" s="99">
        <f>IF(AV175&lt;&gt;0,1,0)</f>
        <v>0</v>
      </c>
      <c r="CR175" s="99">
        <f>IF(AX175&lt;&gt;0,1,0)</f>
        <v>0</v>
      </c>
      <c r="CT175" s="99">
        <f>IF(AZ175&lt;&gt;0,1,0)</f>
        <v>0</v>
      </c>
      <c r="CV175" s="99">
        <f>IF(BB175&lt;&gt;0,1,0)</f>
        <v>0</v>
      </c>
      <c r="CX175" s="99">
        <f>IF(BD175&lt;&gt;0,1,0)</f>
        <v>0</v>
      </c>
    </row>
    <row r="176" spans="2:9" s="341" customFormat="1" ht="24.75" customHeight="1">
      <c r="B176" s="335" t="s">
        <v>278</v>
      </c>
      <c r="C176" s="336"/>
      <c r="D176" s="336"/>
      <c r="E176" s="336"/>
      <c r="F176" s="337"/>
      <c r="G176" s="336"/>
      <c r="H176" s="338" t="s">
        <v>279</v>
      </c>
      <c r="I176" s="338"/>
    </row>
    <row r="177" spans="2:9" ht="12.75">
      <c r="B177" s="3"/>
      <c r="C177" s="3"/>
      <c r="D177" s="3"/>
      <c r="E177" s="339" t="s">
        <v>280</v>
      </c>
      <c r="F177" s="339"/>
      <c r="G177" s="3"/>
      <c r="H177" s="340" t="s">
        <v>281</v>
      </c>
      <c r="I177" s="340"/>
    </row>
  </sheetData>
  <sheetProtection selectLockedCells="1" selectUnlockedCells="1"/>
  <mergeCells count="160">
    <mergeCell ref="G3:I3"/>
    <mergeCell ref="G6:I6"/>
    <mergeCell ref="B7:I7"/>
    <mergeCell ref="C8:I8"/>
    <mergeCell ref="C9:I9"/>
    <mergeCell ref="C10:I10"/>
    <mergeCell ref="B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E45:F45"/>
    <mergeCell ref="G47:I47"/>
    <mergeCell ref="G50:I50"/>
    <mergeCell ref="B51:I51"/>
    <mergeCell ref="C52:I52"/>
    <mergeCell ref="C53:I53"/>
    <mergeCell ref="C54:I54"/>
    <mergeCell ref="B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E89:F89"/>
    <mergeCell ref="G91:I91"/>
    <mergeCell ref="G94:I94"/>
    <mergeCell ref="B95:I95"/>
    <mergeCell ref="C96:I96"/>
    <mergeCell ref="C97:I97"/>
    <mergeCell ref="C98:I98"/>
    <mergeCell ref="B100:I100"/>
    <mergeCell ref="H101:I101"/>
    <mergeCell ref="H102:I102"/>
    <mergeCell ref="H103:I103"/>
    <mergeCell ref="H104:I104"/>
    <mergeCell ref="H105:I105"/>
    <mergeCell ref="H106:I106"/>
    <mergeCell ref="H107:I107"/>
    <mergeCell ref="H108:I108"/>
    <mergeCell ref="H109:I109"/>
    <mergeCell ref="H110:I110"/>
    <mergeCell ref="H111:I111"/>
    <mergeCell ref="H112:I112"/>
    <mergeCell ref="H113:I113"/>
    <mergeCell ref="H114:I114"/>
    <mergeCell ref="H115:I115"/>
    <mergeCell ref="H116:I116"/>
    <mergeCell ref="H117:I117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29:I129"/>
    <mergeCell ref="H130:I130"/>
    <mergeCell ref="H131:I131"/>
    <mergeCell ref="H132:I132"/>
    <mergeCell ref="E133:F133"/>
    <mergeCell ref="G135:I135"/>
    <mergeCell ref="G138:I138"/>
    <mergeCell ref="B139:I139"/>
    <mergeCell ref="C140:I140"/>
    <mergeCell ref="C141:I141"/>
    <mergeCell ref="C142:I142"/>
    <mergeCell ref="B144:I144"/>
    <mergeCell ref="H145:I145"/>
    <mergeCell ref="H146:I146"/>
    <mergeCell ref="H147:I147"/>
    <mergeCell ref="H148:I148"/>
    <mergeCell ref="H149:I149"/>
    <mergeCell ref="H150:I150"/>
    <mergeCell ref="H151:I151"/>
    <mergeCell ref="H152:I152"/>
    <mergeCell ref="H153:I153"/>
    <mergeCell ref="H154:I154"/>
    <mergeCell ref="H155:I155"/>
    <mergeCell ref="H156:I156"/>
    <mergeCell ref="H157:I157"/>
    <mergeCell ref="H158:I158"/>
    <mergeCell ref="H159:I159"/>
    <mergeCell ref="H160:I160"/>
    <mergeCell ref="H161:I161"/>
    <mergeCell ref="H162:I162"/>
    <mergeCell ref="H163:I163"/>
    <mergeCell ref="H164:I164"/>
    <mergeCell ref="H165:I165"/>
    <mergeCell ref="H166:I166"/>
    <mergeCell ref="H167:I167"/>
    <mergeCell ref="H168:I168"/>
    <mergeCell ref="H169:I169"/>
    <mergeCell ref="H170:I170"/>
    <mergeCell ref="H171:I171"/>
    <mergeCell ref="H172:I172"/>
    <mergeCell ref="H173:I173"/>
    <mergeCell ref="H174:I174"/>
    <mergeCell ref="H175:I175"/>
    <mergeCell ref="H176:I176"/>
    <mergeCell ref="E177:F177"/>
  </mergeCells>
  <dataValidations count="1">
    <dataValidation operator="equal" allowBlank="1" showInputMessage="1" showErrorMessage="1" promptTitle="Nie wypełniać!!!" prompt="Pole wypełnia się automatycznie!!!" sqref="I2 I46 I90 I134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scale="67"/>
  <rowBreaks count="3" manualBreakCount="3">
    <brk id="45" max="255" man="1"/>
    <brk id="89" max="255" man="1"/>
    <brk id="1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="77" zoomScaleSheetLayoutView="77" workbookViewId="0" topLeftCell="A1">
      <selection activeCell="S10" sqref="S10"/>
    </sheetView>
  </sheetViews>
  <sheetFormatPr defaultColWidth="9.140625" defaultRowHeight="12.75"/>
  <cols>
    <col min="1" max="3" width="10.00390625" style="1" customWidth="1"/>
    <col min="4" max="4" width="4.57421875" style="1" customWidth="1"/>
    <col min="5" max="5" width="5.00390625" style="1" customWidth="1"/>
    <col min="6" max="6" width="9.28125" style="1" customWidth="1"/>
    <col min="7" max="7" width="5.00390625" style="1" customWidth="1"/>
    <col min="8" max="8" width="6.00390625" style="1" customWidth="1"/>
    <col min="9" max="9" width="6.140625" style="1" customWidth="1"/>
    <col min="10" max="10" width="8.8515625" style="1" customWidth="1"/>
    <col min="11" max="11" width="14.00390625" style="0" customWidth="1"/>
    <col min="12" max="12" width="13.28125" style="0" customWidth="1"/>
    <col min="13" max="16" width="0" style="0" hidden="1" customWidth="1"/>
    <col min="17" max="16384" width="9.421875" style="0" customWidth="1"/>
  </cols>
  <sheetData>
    <row r="1" spans="1:12" ht="12.75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</row>
    <row r="2" spans="11:12" ht="12.75">
      <c r="K2" s="1"/>
      <c r="L2" s="1"/>
    </row>
    <row r="3" spans="1:12" ht="12.75">
      <c r="A3" s="343" t="s">
        <v>377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</row>
    <row r="4" spans="1:12" ht="12.75">
      <c r="A4" s="344" t="s">
        <v>378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</row>
    <row r="5" spans="1:12" ht="12.75" customHeight="1">
      <c r="A5" s="345"/>
      <c r="B5" s="345"/>
      <c r="C5" s="345"/>
      <c r="D5" s="346" t="s">
        <v>1</v>
      </c>
      <c r="E5" s="346"/>
      <c r="F5" s="346" t="s">
        <v>2</v>
      </c>
      <c r="G5" s="347"/>
      <c r="I5" s="346"/>
      <c r="J5" s="346"/>
      <c r="K5" s="345"/>
      <c r="L5" s="345"/>
    </row>
    <row r="6" spans="1:14" ht="12.75">
      <c r="A6" s="342"/>
      <c r="B6" s="342" t="s">
        <v>379</v>
      </c>
      <c r="D6" s="348" t="str">
        <f>'1 Preliminarz KWJ'!J2</f>
        <v>K/</v>
      </c>
      <c r="E6" s="348"/>
      <c r="F6" s="349" t="s">
        <v>380</v>
      </c>
      <c r="G6" s="350"/>
      <c r="I6" s="351"/>
      <c r="J6" s="351"/>
      <c r="K6" s="342"/>
      <c r="L6" s="342"/>
      <c r="N6" t="s">
        <v>381</v>
      </c>
    </row>
    <row r="7" spans="11:14" ht="12.75">
      <c r="K7" s="1"/>
      <c r="L7" s="1"/>
      <c r="N7" s="34">
        <f>DATE(F10,E10,D10)</f>
        <v>42704</v>
      </c>
    </row>
    <row r="8" spans="1:14" ht="12.75">
      <c r="A8" s="352" t="s">
        <v>382</v>
      </c>
      <c r="B8" s="352"/>
      <c r="C8" s="342"/>
      <c r="D8" s="353" t="str">
        <f>'1 Preliminarz KWJ'!C8</f>
        <v>JUDO</v>
      </c>
      <c r="E8" s="353"/>
      <c r="F8" s="353"/>
      <c r="G8" s="353"/>
      <c r="H8" s="353"/>
      <c r="I8" s="353"/>
      <c r="J8" s="353"/>
      <c r="K8" s="353"/>
      <c r="L8" s="342"/>
      <c r="N8" t="s">
        <v>383</v>
      </c>
    </row>
    <row r="9" spans="4:14" ht="12.75">
      <c r="D9" s="354" t="s">
        <v>384</v>
      </c>
      <c r="E9" s="354" t="s">
        <v>385</v>
      </c>
      <c r="F9" s="354" t="s">
        <v>386</v>
      </c>
      <c r="H9" s="355" t="s">
        <v>384</v>
      </c>
      <c r="I9" s="355" t="s">
        <v>385</v>
      </c>
      <c r="J9" s="355" t="s">
        <v>386</v>
      </c>
      <c r="K9" s="1"/>
      <c r="L9" s="1"/>
      <c r="N9" s="34">
        <f>DATE(J10,I10,H10)</f>
        <v>42709</v>
      </c>
    </row>
    <row r="10" spans="1:14" ht="12.75">
      <c r="A10" s="352" t="s">
        <v>387</v>
      </c>
      <c r="B10" s="352"/>
      <c r="C10" s="356" t="s">
        <v>388</v>
      </c>
      <c r="D10" s="357">
        <v>30</v>
      </c>
      <c r="E10" s="357">
        <v>11</v>
      </c>
      <c r="F10" s="357">
        <v>2016</v>
      </c>
      <c r="G10" s="358" t="s">
        <v>389</v>
      </c>
      <c r="H10" s="357">
        <v>5</v>
      </c>
      <c r="I10" s="357">
        <v>12</v>
      </c>
      <c r="J10" s="357">
        <v>2016</v>
      </c>
      <c r="K10" s="359" t="str">
        <f>'2 Spis zawodników - planowanych'!K9</f>
        <v>Piła</v>
      </c>
      <c r="L10" s="359"/>
      <c r="N10" t="s">
        <v>390</v>
      </c>
    </row>
    <row r="11" spans="11:14" ht="12.75">
      <c r="K11" s="1"/>
      <c r="L11" s="1"/>
      <c r="N11" s="99">
        <f>N9-N7</f>
        <v>5</v>
      </c>
    </row>
    <row r="12" spans="1:14" ht="12.75">
      <c r="A12" s="360" t="s">
        <v>391</v>
      </c>
      <c r="B12" s="361" t="s">
        <v>392</v>
      </c>
      <c r="C12" s="361"/>
      <c r="D12" s="361"/>
      <c r="E12" s="361"/>
      <c r="F12" s="361"/>
      <c r="G12" s="361"/>
      <c r="H12" s="361"/>
      <c r="I12" s="361"/>
      <c r="J12" s="361"/>
      <c r="K12" s="362" t="s">
        <v>393</v>
      </c>
      <c r="L12" s="362"/>
      <c r="N12" t="s">
        <v>394</v>
      </c>
    </row>
    <row r="13" spans="1:14" ht="12.75">
      <c r="A13" s="360"/>
      <c r="B13" s="361"/>
      <c r="C13" s="361"/>
      <c r="D13" s="361"/>
      <c r="E13" s="361"/>
      <c r="F13" s="361"/>
      <c r="G13" s="361"/>
      <c r="H13" s="361"/>
      <c r="I13" s="361"/>
      <c r="J13" s="361"/>
      <c r="K13" s="363" t="s">
        <v>395</v>
      </c>
      <c r="L13" s="364" t="s">
        <v>396</v>
      </c>
      <c r="N13" s="99">
        <f>N11+1</f>
        <v>6</v>
      </c>
    </row>
    <row r="14" spans="1:12" ht="12.75">
      <c r="A14" s="365" t="s">
        <v>397</v>
      </c>
      <c r="B14" s="366" t="s">
        <v>398</v>
      </c>
      <c r="C14" s="366"/>
      <c r="D14" s="366"/>
      <c r="E14" s="366"/>
      <c r="F14" s="366"/>
      <c r="G14" s="366"/>
      <c r="H14" s="366"/>
      <c r="I14" s="366"/>
      <c r="J14" s="366"/>
      <c r="K14" s="367"/>
      <c r="L14" s="367"/>
    </row>
    <row r="15" spans="1:15" ht="12.75">
      <c r="A15" s="368" t="s">
        <v>399</v>
      </c>
      <c r="B15" s="369" t="s">
        <v>400</v>
      </c>
      <c r="C15" s="369"/>
      <c r="D15" s="369"/>
      <c r="E15" s="369"/>
      <c r="F15" s="369"/>
      <c r="G15" s="369"/>
      <c r="H15" s="369"/>
      <c r="I15" s="369"/>
      <c r="J15" s="369"/>
      <c r="K15" s="370">
        <f>'1 Preliminarz KWJ'!K12</f>
        <v>6</v>
      </c>
      <c r="L15" s="370"/>
      <c r="O15" s="371">
        <f>K15*1.1</f>
        <v>6.6000000000000005</v>
      </c>
    </row>
    <row r="16" spans="1:15" ht="12.75">
      <c r="A16" s="372" t="s">
        <v>401</v>
      </c>
      <c r="B16" s="369" t="s">
        <v>402</v>
      </c>
      <c r="C16" s="369"/>
      <c r="D16" s="369"/>
      <c r="E16" s="369"/>
      <c r="F16" s="369"/>
      <c r="G16" s="369"/>
      <c r="H16" s="369"/>
      <c r="I16" s="369"/>
      <c r="J16" s="369"/>
      <c r="K16" s="370">
        <f>IF('1 Preliminarz KWJ'!E16="",'1 Preliminarz KWJ'!E14,'1 Preliminarz KWJ'!E16)</f>
        <v>4</v>
      </c>
      <c r="L16" s="373"/>
      <c r="O16" s="371"/>
    </row>
    <row r="17" spans="1:15" ht="12.75">
      <c r="A17" s="372"/>
      <c r="B17" s="369" t="s">
        <v>403</v>
      </c>
      <c r="C17" s="369"/>
      <c r="D17" s="369"/>
      <c r="E17" s="369"/>
      <c r="F17" s="369"/>
      <c r="G17" s="369"/>
      <c r="H17" s="369"/>
      <c r="I17" s="369"/>
      <c r="J17" s="369"/>
      <c r="K17" s="370">
        <f>'3 Program cz. 1'!E12</f>
        <v>1</v>
      </c>
      <c r="L17" s="374"/>
      <c r="O17" s="371"/>
    </row>
    <row r="18" spans="1:15" ht="12.75">
      <c r="A18" s="372"/>
      <c r="B18" s="375" t="s">
        <v>404</v>
      </c>
      <c r="C18" s="375"/>
      <c r="D18" s="375"/>
      <c r="E18" s="375"/>
      <c r="F18" s="375"/>
      <c r="G18" s="375"/>
      <c r="H18" s="375"/>
      <c r="I18" s="375"/>
      <c r="J18" s="375"/>
      <c r="K18" s="376">
        <f>'3 Program cz. 1'!F13</f>
        <v>24</v>
      </c>
      <c r="L18" s="377"/>
      <c r="O18" s="371">
        <f>K18*1.1</f>
        <v>26.400000000000002</v>
      </c>
    </row>
    <row r="19" spans="1:12" ht="12.75">
      <c r="A19" s="378" t="s">
        <v>405</v>
      </c>
      <c r="B19" s="379" t="s">
        <v>406</v>
      </c>
      <c r="C19" s="379"/>
      <c r="D19" s="379"/>
      <c r="E19" s="379"/>
      <c r="F19" s="379"/>
      <c r="G19" s="379"/>
      <c r="H19" s="379"/>
      <c r="I19" s="379"/>
      <c r="J19" s="379"/>
      <c r="K19" s="380" t="s">
        <v>407</v>
      </c>
      <c r="L19" s="380"/>
    </row>
    <row r="20" spans="1:12" ht="12.75">
      <c r="A20" s="378"/>
      <c r="B20" s="379"/>
      <c r="C20" s="379"/>
      <c r="D20" s="379"/>
      <c r="E20" s="379"/>
      <c r="F20" s="379"/>
      <c r="G20" s="379"/>
      <c r="H20" s="379"/>
      <c r="I20" s="379"/>
      <c r="J20" s="379"/>
      <c r="K20" s="381" t="s">
        <v>408</v>
      </c>
      <c r="L20" s="381" t="s">
        <v>409</v>
      </c>
    </row>
    <row r="21" spans="1:12" ht="12.75">
      <c r="A21" s="382" t="s">
        <v>399</v>
      </c>
      <c r="B21" s="383" t="s">
        <v>410</v>
      </c>
      <c r="C21" s="383"/>
      <c r="D21" s="383"/>
      <c r="E21" s="383"/>
      <c r="F21" s="383"/>
      <c r="G21" s="383"/>
      <c r="H21" s="383"/>
      <c r="I21" s="383"/>
      <c r="J21" s="383"/>
      <c r="K21" s="384"/>
      <c r="L21" s="384"/>
    </row>
    <row r="22" spans="1:16" ht="12.75">
      <c r="A22" s="382"/>
      <c r="B22" s="385" t="s">
        <v>411</v>
      </c>
      <c r="C22" s="385"/>
      <c r="D22" s="385"/>
      <c r="E22" s="385"/>
      <c r="F22" s="385"/>
      <c r="G22" s="385"/>
      <c r="H22" s="385"/>
      <c r="I22" s="385"/>
      <c r="J22" s="385"/>
      <c r="K22" s="384"/>
      <c r="L22" s="384"/>
      <c r="O22">
        <v>1.1</v>
      </c>
      <c r="P22" t="s">
        <v>412</v>
      </c>
    </row>
    <row r="23" spans="1:16" ht="12.75">
      <c r="A23" s="386"/>
      <c r="B23" s="387" t="s">
        <v>413</v>
      </c>
      <c r="C23" s="387"/>
      <c r="D23" s="387"/>
      <c r="E23" s="387"/>
      <c r="F23" s="387"/>
      <c r="G23" s="387"/>
      <c r="H23" s="387"/>
      <c r="I23" s="387"/>
      <c r="J23" s="387"/>
      <c r="K23" s="388"/>
      <c r="L23" s="389"/>
      <c r="O23" s="371">
        <f>SUM(K23:K24)*1.1</f>
        <v>0</v>
      </c>
      <c r="P23" t="s">
        <v>414</v>
      </c>
    </row>
    <row r="24" spans="1:16" ht="12.75">
      <c r="A24" s="386"/>
      <c r="B24" s="390" t="s">
        <v>415</v>
      </c>
      <c r="C24" s="390"/>
      <c r="D24" s="390"/>
      <c r="E24" s="390"/>
      <c r="F24" s="390"/>
      <c r="G24" s="390"/>
      <c r="H24" s="390"/>
      <c r="I24" s="390"/>
      <c r="J24" s="390"/>
      <c r="K24" s="388"/>
      <c r="L24" s="389"/>
      <c r="O24" s="371">
        <f>SUM(L23:L24)</f>
        <v>0</v>
      </c>
      <c r="P24" t="s">
        <v>414</v>
      </c>
    </row>
    <row r="25" spans="1:16" ht="12.75">
      <c r="A25" s="391" t="s">
        <v>401</v>
      </c>
      <c r="B25" s="392" t="s">
        <v>416</v>
      </c>
      <c r="C25" s="392"/>
      <c r="D25" s="392"/>
      <c r="E25" s="392"/>
      <c r="F25" s="392"/>
      <c r="G25" s="392"/>
      <c r="H25" s="392"/>
      <c r="I25" s="392"/>
      <c r="J25" s="392"/>
      <c r="K25" s="389"/>
      <c r="L25" s="389"/>
      <c r="O25" s="371">
        <f>K25*1.1</f>
        <v>0</v>
      </c>
      <c r="P25" t="s">
        <v>414</v>
      </c>
    </row>
    <row r="26" spans="1:16" ht="12.75">
      <c r="A26" s="391" t="s">
        <v>417</v>
      </c>
      <c r="B26" s="369" t="s">
        <v>418</v>
      </c>
      <c r="C26" s="369"/>
      <c r="D26" s="369"/>
      <c r="E26" s="369"/>
      <c r="F26" s="369"/>
      <c r="G26" s="369"/>
      <c r="H26" s="369"/>
      <c r="I26" s="369"/>
      <c r="J26" s="369"/>
      <c r="K26" s="393">
        <f>'1 Preliminarz KWJ'!J14+'1 Preliminarz KWJ'!J15+'1 Preliminarz KWJ'!J16+'1 Preliminarz KWJ'!J17</f>
        <v>1420</v>
      </c>
      <c r="L26" s="394"/>
      <c r="O26" s="371">
        <f>K26*1.1</f>
        <v>1562.0000000000002</v>
      </c>
      <c r="P26" t="s">
        <v>414</v>
      </c>
    </row>
    <row r="27" spans="1:12" ht="12.75">
      <c r="A27" s="395" t="s">
        <v>419</v>
      </c>
      <c r="B27" s="383" t="s">
        <v>420</v>
      </c>
      <c r="C27" s="383"/>
      <c r="D27" s="383"/>
      <c r="E27" s="383"/>
      <c r="F27" s="383"/>
      <c r="G27" s="383"/>
      <c r="H27" s="383"/>
      <c r="I27" s="383"/>
      <c r="J27" s="383"/>
      <c r="K27" s="396"/>
      <c r="L27" s="396"/>
    </row>
    <row r="28" spans="1:16" ht="12.75">
      <c r="A28" s="397" t="s">
        <v>421</v>
      </c>
      <c r="B28" s="398" t="s">
        <v>422</v>
      </c>
      <c r="C28" s="398"/>
      <c r="D28" s="398"/>
      <c r="E28" s="398"/>
      <c r="F28" s="398"/>
      <c r="G28" s="398"/>
      <c r="H28" s="398"/>
      <c r="I28" s="398"/>
      <c r="J28" s="398"/>
      <c r="K28" s="388">
        <v>211</v>
      </c>
      <c r="L28" s="389"/>
      <c r="O28" s="371">
        <f>K28*1.1</f>
        <v>232.10000000000002</v>
      </c>
      <c r="P28" t="s">
        <v>414</v>
      </c>
    </row>
    <row r="29" spans="1:16" ht="12.75">
      <c r="A29" s="390" t="s">
        <v>423</v>
      </c>
      <c r="B29" s="390" t="s">
        <v>424</v>
      </c>
      <c r="C29" s="390"/>
      <c r="D29" s="390"/>
      <c r="E29" s="390"/>
      <c r="F29" s="390"/>
      <c r="G29" s="390"/>
      <c r="H29" s="390"/>
      <c r="I29" s="390"/>
      <c r="J29" s="390"/>
      <c r="K29" s="389"/>
      <c r="L29" s="389"/>
      <c r="O29" s="371">
        <f>K29*1.1</f>
        <v>0</v>
      </c>
      <c r="P29" t="s">
        <v>414</v>
      </c>
    </row>
    <row r="30" spans="1:16" ht="12.75">
      <c r="A30" s="391" t="s">
        <v>425</v>
      </c>
      <c r="B30" s="369" t="s">
        <v>41</v>
      </c>
      <c r="C30" s="369"/>
      <c r="D30" s="369"/>
      <c r="E30" s="369"/>
      <c r="F30" s="369"/>
      <c r="G30" s="369"/>
      <c r="H30" s="369"/>
      <c r="I30" s="369"/>
      <c r="J30" s="369"/>
      <c r="K30" s="394"/>
      <c r="L30" s="394"/>
      <c r="O30" s="371">
        <f>K30*1.1</f>
        <v>0</v>
      </c>
      <c r="P30" t="s">
        <v>414</v>
      </c>
    </row>
    <row r="31" spans="1:12" ht="12.75">
      <c r="A31" s="391" t="s">
        <v>426</v>
      </c>
      <c r="B31" s="369" t="s">
        <v>427</v>
      </c>
      <c r="C31" s="369"/>
      <c r="D31" s="369"/>
      <c r="E31" s="369"/>
      <c r="F31" s="369"/>
      <c r="G31" s="369"/>
      <c r="H31" s="369"/>
      <c r="I31" s="369"/>
      <c r="J31" s="369"/>
      <c r="K31" s="396"/>
      <c r="L31" s="396"/>
    </row>
    <row r="32" spans="1:16" ht="12.75">
      <c r="A32" s="391" t="s">
        <v>421</v>
      </c>
      <c r="B32" s="369" t="s">
        <v>428</v>
      </c>
      <c r="C32" s="369"/>
      <c r="D32" s="369"/>
      <c r="E32" s="369"/>
      <c r="F32" s="369"/>
      <c r="G32" s="369"/>
      <c r="H32" s="369"/>
      <c r="I32" s="369"/>
      <c r="J32" s="369"/>
      <c r="K32" s="389"/>
      <c r="L32" s="389"/>
      <c r="O32" s="371">
        <f>K32*1.1</f>
        <v>0</v>
      </c>
      <c r="P32" t="s">
        <v>414</v>
      </c>
    </row>
    <row r="33" spans="1:16" ht="12.75">
      <c r="A33" s="391" t="s">
        <v>423</v>
      </c>
      <c r="B33" s="369" t="s">
        <v>429</v>
      </c>
      <c r="C33" s="369"/>
      <c r="D33" s="369"/>
      <c r="E33" s="369"/>
      <c r="F33" s="369"/>
      <c r="G33" s="369"/>
      <c r="H33" s="369"/>
      <c r="I33" s="369"/>
      <c r="J33" s="369"/>
      <c r="K33" s="399">
        <f>'1 Preliminarz KWJ'!J21</f>
        <v>0</v>
      </c>
      <c r="L33" s="389"/>
      <c r="O33" s="371">
        <f>K33*1.1</f>
        <v>0</v>
      </c>
      <c r="P33" t="s">
        <v>414</v>
      </c>
    </row>
    <row r="34" spans="1:16" ht="12.75">
      <c r="A34" s="391" t="s">
        <v>430</v>
      </c>
      <c r="B34" s="369"/>
      <c r="C34" s="369"/>
      <c r="D34" s="369"/>
      <c r="E34" s="369"/>
      <c r="F34" s="369"/>
      <c r="G34" s="369"/>
      <c r="H34" s="369"/>
      <c r="I34" s="369"/>
      <c r="J34" s="369"/>
      <c r="K34" s="389"/>
      <c r="L34" s="389"/>
      <c r="O34" s="371">
        <f>K34*1.1</f>
        <v>0</v>
      </c>
      <c r="P34" t="s">
        <v>414</v>
      </c>
    </row>
    <row r="35" spans="1:16" ht="12.75">
      <c r="A35" s="391" t="s">
        <v>431</v>
      </c>
      <c r="B35" s="369" t="s">
        <v>432</v>
      </c>
      <c r="C35" s="369"/>
      <c r="D35" s="369"/>
      <c r="E35" s="369"/>
      <c r="F35" s="369"/>
      <c r="G35" s="369"/>
      <c r="H35" s="369"/>
      <c r="I35" s="369"/>
      <c r="J35" s="369"/>
      <c r="K35" s="389"/>
      <c r="L35" s="389"/>
      <c r="O35" s="371">
        <f>K35*1.1</f>
        <v>0</v>
      </c>
      <c r="P35" t="s">
        <v>414</v>
      </c>
    </row>
    <row r="36" spans="1:16" ht="12.75">
      <c r="A36" s="400" t="s">
        <v>433</v>
      </c>
      <c r="B36" s="375"/>
      <c r="C36" s="401"/>
      <c r="D36" s="401"/>
      <c r="E36" s="401"/>
      <c r="F36" s="401"/>
      <c r="G36" s="401"/>
      <c r="H36" s="401"/>
      <c r="I36" s="401"/>
      <c r="J36" s="401"/>
      <c r="K36" s="402"/>
      <c r="L36" s="402"/>
      <c r="O36" s="371">
        <f>K36*1.1</f>
        <v>0</v>
      </c>
      <c r="P36" t="s">
        <v>414</v>
      </c>
    </row>
    <row r="37" spans="1:16" ht="12.75">
      <c r="A37" s="403" t="s">
        <v>434</v>
      </c>
      <c r="B37" s="404" t="s">
        <v>435</v>
      </c>
      <c r="C37" s="405"/>
      <c r="D37" s="405"/>
      <c r="E37" s="405"/>
      <c r="F37" s="405"/>
      <c r="G37" s="405"/>
      <c r="H37" s="406"/>
      <c r="I37" s="406"/>
      <c r="J37" s="406"/>
      <c r="K37" s="407">
        <f>SUM(K23:K26,K28:K30,K32:K36)</f>
        <v>1631</v>
      </c>
      <c r="L37" s="407">
        <f>SUM(L23:L26,L28:L30,L32:L36)</f>
        <v>0</v>
      </c>
      <c r="O37" s="371">
        <f>K37*1.1</f>
        <v>1794.1000000000001</v>
      </c>
      <c r="P37" t="s">
        <v>414</v>
      </c>
    </row>
    <row r="38" spans="11:12" ht="12.75">
      <c r="K38" s="408" t="s">
        <v>436</v>
      </c>
      <c r="L38" s="408" t="s">
        <v>437</v>
      </c>
    </row>
    <row r="39" spans="1:15" ht="12.75">
      <c r="A39" s="409"/>
      <c r="B39" s="409"/>
      <c r="C39" s="409"/>
      <c r="D39" s="409"/>
      <c r="E39" s="409"/>
      <c r="G39" s="409"/>
      <c r="H39" s="409"/>
      <c r="I39" s="409"/>
      <c r="J39" s="410" t="s">
        <v>438</v>
      </c>
      <c r="K39" s="411">
        <f>K37/K18</f>
        <v>67.95833333333333</v>
      </c>
      <c r="L39" s="412" t="e">
        <f>L37/L18</f>
        <v>#DIV/0!</v>
      </c>
      <c r="O39" s="413" t="e">
        <f>IF(L39&gt;75,"Za wysoka stawka lub COS!!!","Stawka OK")</f>
        <v>#DIV/0!</v>
      </c>
    </row>
    <row r="40" spans="1:12" ht="12.75">
      <c r="A40" s="409"/>
      <c r="B40" s="409"/>
      <c r="C40" s="409"/>
      <c r="D40" s="409"/>
      <c r="E40" s="409"/>
      <c r="F40" s="409"/>
      <c r="G40" s="409"/>
      <c r="H40" s="409"/>
      <c r="I40" s="409"/>
      <c r="J40" s="414" t="s">
        <v>439</v>
      </c>
      <c r="K40" s="415">
        <v>1</v>
      </c>
      <c r="L40" s="415">
        <v>1</v>
      </c>
    </row>
    <row r="41" spans="1:12" ht="12.75">
      <c r="A41" s="409"/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</row>
    <row r="42" spans="1:12" ht="12.75">
      <c r="A42" s="409"/>
      <c r="B42" s="409"/>
      <c r="C42" s="409"/>
      <c r="D42" s="409"/>
      <c r="E42" s="409"/>
      <c r="F42" s="409"/>
      <c r="G42" s="409"/>
      <c r="H42" s="409"/>
      <c r="I42" s="409"/>
      <c r="J42" s="409"/>
      <c r="K42" s="409"/>
      <c r="L42" s="409"/>
    </row>
    <row r="43" spans="1:12" ht="12.75">
      <c r="A43" s="409"/>
      <c r="B43" s="409"/>
      <c r="C43" s="409"/>
      <c r="D43" s="409"/>
      <c r="E43" s="409"/>
      <c r="F43" s="409"/>
      <c r="G43" s="409"/>
      <c r="H43" s="409"/>
      <c r="I43" s="409"/>
      <c r="J43" s="409"/>
      <c r="K43" s="409"/>
      <c r="L43" s="409"/>
    </row>
    <row r="44" spans="1:12" ht="12.75">
      <c r="A44" s="416" t="s">
        <v>440</v>
      </c>
      <c r="B44" s="417"/>
      <c r="C44" s="417"/>
      <c r="D44" s="417"/>
      <c r="E44" s="417"/>
      <c r="F44" s="417"/>
      <c r="G44" s="417"/>
      <c r="H44" s="417"/>
      <c r="I44" s="417"/>
      <c r="J44" s="417"/>
      <c r="K44" s="418"/>
      <c r="L44" s="418"/>
    </row>
    <row r="45" spans="1:12" s="1" customFormat="1" ht="12.75">
      <c r="A45" s="419"/>
      <c r="B45" s="420"/>
      <c r="C45" s="420"/>
      <c r="D45" s="420"/>
      <c r="E45" s="419"/>
      <c r="F45" s="419"/>
      <c r="G45" s="420"/>
      <c r="H45" s="419"/>
      <c r="I45" s="419"/>
      <c r="J45" s="420"/>
      <c r="K45" s="420"/>
      <c r="L45" s="420"/>
    </row>
    <row r="46" spans="1:12" s="1" customFormat="1" ht="12.75">
      <c r="A46" s="419"/>
      <c r="B46" s="419"/>
      <c r="C46" s="419"/>
      <c r="D46" s="420"/>
      <c r="E46" s="419"/>
      <c r="F46" s="419"/>
      <c r="G46" s="420"/>
      <c r="H46" s="420"/>
      <c r="I46" s="420"/>
      <c r="J46" s="419"/>
      <c r="K46" s="419"/>
      <c r="L46" s="420"/>
    </row>
    <row r="47" spans="1:12" s="1" customFormat="1" ht="12.75">
      <c r="A47" s="419"/>
      <c r="B47" s="419"/>
      <c r="C47" s="419"/>
      <c r="D47" s="420"/>
      <c r="E47" s="419"/>
      <c r="F47" s="419"/>
      <c r="G47" s="420"/>
      <c r="H47" s="420"/>
      <c r="I47" s="420"/>
      <c r="J47" s="420"/>
      <c r="K47" s="420"/>
      <c r="L47" s="420"/>
    </row>
    <row r="48" spans="1:12" s="1" customFormat="1" ht="12.75">
      <c r="A48" s="419"/>
      <c r="B48" s="419"/>
      <c r="C48" s="419"/>
      <c r="D48" s="420"/>
      <c r="E48" s="419"/>
      <c r="F48" s="419"/>
      <c r="G48" s="420"/>
      <c r="H48" s="420"/>
      <c r="I48" s="420"/>
      <c r="J48" s="420"/>
      <c r="K48" s="420"/>
      <c r="L48" s="420"/>
    </row>
    <row r="49" spans="1:12" s="1" customFormat="1" ht="12.75">
      <c r="A49" s="419"/>
      <c r="B49" s="419"/>
      <c r="C49" s="419"/>
      <c r="D49" s="420"/>
      <c r="E49" s="419"/>
      <c r="F49" s="419"/>
      <c r="G49" s="420"/>
      <c r="H49" s="420"/>
      <c r="I49" s="420"/>
      <c r="J49" s="420"/>
      <c r="K49" s="420"/>
      <c r="L49" s="420"/>
    </row>
    <row r="50" spans="1:12" s="1" customFormat="1" ht="12.75">
      <c r="A50" s="419"/>
      <c r="B50" s="419"/>
      <c r="C50" s="419"/>
      <c r="D50" s="420"/>
      <c r="E50" s="419"/>
      <c r="F50" s="419"/>
      <c r="G50" s="420"/>
      <c r="H50" s="420"/>
      <c r="I50" s="420"/>
      <c r="J50" s="420"/>
      <c r="K50" s="420"/>
      <c r="L50" s="420"/>
    </row>
    <row r="51" spans="1:12" s="1" customFormat="1" ht="12.75">
      <c r="A51" s="419"/>
      <c r="B51" s="419"/>
      <c r="C51" s="419"/>
      <c r="D51" s="420"/>
      <c r="E51" s="419"/>
      <c r="F51" s="419"/>
      <c r="G51" s="420"/>
      <c r="H51" s="420"/>
      <c r="I51" s="420"/>
      <c r="J51" s="420"/>
      <c r="K51" s="420"/>
      <c r="L51" s="420"/>
    </row>
    <row r="52" spans="1:12" ht="12.75">
      <c r="A52" s="420"/>
      <c r="B52" s="420"/>
      <c r="C52" s="420"/>
      <c r="D52" s="420"/>
      <c r="E52" s="420"/>
      <c r="F52" s="420"/>
      <c r="G52" s="420"/>
      <c r="H52" s="420"/>
      <c r="I52" s="420"/>
      <c r="J52" s="420"/>
      <c r="K52" s="421"/>
      <c r="L52" s="421"/>
    </row>
  </sheetData>
  <sheetProtection selectLockedCells="1" selectUnlockedCells="1"/>
  <mergeCells count="40">
    <mergeCell ref="A3:L3"/>
    <mergeCell ref="A4:L4"/>
    <mergeCell ref="D6:E6"/>
    <mergeCell ref="A8:B8"/>
    <mergeCell ref="D8:K8"/>
    <mergeCell ref="A10:B10"/>
    <mergeCell ref="K10:L10"/>
    <mergeCell ref="A12:A13"/>
    <mergeCell ref="B12:J13"/>
    <mergeCell ref="K12:L12"/>
    <mergeCell ref="B14:J14"/>
    <mergeCell ref="K14:L14"/>
    <mergeCell ref="B15:J15"/>
    <mergeCell ref="A16:A18"/>
    <mergeCell ref="B16:J16"/>
    <mergeCell ref="B17:J17"/>
    <mergeCell ref="B18:J18"/>
    <mergeCell ref="A19:A20"/>
    <mergeCell ref="B19:J20"/>
    <mergeCell ref="K19:L19"/>
    <mergeCell ref="A21:A22"/>
    <mergeCell ref="B21:J21"/>
    <mergeCell ref="K21:L22"/>
    <mergeCell ref="B22:J22"/>
    <mergeCell ref="A23:A24"/>
    <mergeCell ref="B23:J23"/>
    <mergeCell ref="B24:J24"/>
    <mergeCell ref="B25:J25"/>
    <mergeCell ref="B26:J26"/>
    <mergeCell ref="B27:J27"/>
    <mergeCell ref="K27:L27"/>
    <mergeCell ref="B28:J28"/>
    <mergeCell ref="B29:J29"/>
    <mergeCell ref="B30:J30"/>
    <mergeCell ref="B31:J31"/>
    <mergeCell ref="K31:L31"/>
    <mergeCell ref="B32:J32"/>
    <mergeCell ref="B33:J33"/>
    <mergeCell ref="B34:J34"/>
    <mergeCell ref="B35:J35"/>
  </mergeCells>
  <conditionalFormatting sqref="O39">
    <cfRule type="cellIs" priority="1" dxfId="0" operator="equal" stopIfTrue="1">
      <formula>"Za wysoka stawka lub COS!!!"</formula>
    </cfRule>
  </conditionalFormatting>
  <dataValidations count="3">
    <dataValidation type="whole" allowBlank="1" showInputMessage="1" showErrorMessage="1" promptTitle="Dzień" prompt="Wpisz numer od 1 - 31" errorTitle="Błąd!!!" error="Wpisz liczbę od 1 - 31!!!" sqref="D10 H10">
      <formula1>1</formula1>
      <formula2>31</formula2>
    </dataValidation>
    <dataValidation type="whole" allowBlank="1" showInputMessage="1" showErrorMessage="1" promptTitle="Miesiąc" prompt="Wpisz liczbę pomiędzy 1, a 12" errorTitle="Nieprawidłowa liczba" error="Wpisz liczbę od 1 do 12!!!" sqref="E10 I10">
      <formula1>1</formula1>
      <formula2>12</formula2>
    </dataValidation>
    <dataValidation type="whole" allowBlank="1" showInputMessage="1" showErrorMessage="1" promptTitle="Rok" prompt="Wpisz rok w formacie 4-cyfrowym&#10;np.: 2009" sqref="F10 J10">
      <formula1>2009</formula1>
      <formula2>2099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2"/>
  <sheetViews>
    <sheetView tabSelected="1" view="pageBreakPreview" zoomScale="77" zoomScaleSheetLayoutView="77" workbookViewId="0" topLeftCell="A23">
      <selection activeCell="P15" sqref="P15"/>
    </sheetView>
  </sheetViews>
  <sheetFormatPr defaultColWidth="9.140625" defaultRowHeight="12.75"/>
  <cols>
    <col min="1" max="1" width="4.00390625" style="0" customWidth="1"/>
    <col min="2" max="8" width="9.421875" style="0" customWidth="1"/>
    <col min="9" max="9" width="6.28125" style="0" customWidth="1"/>
    <col min="10" max="10" width="12.00390625" style="0" customWidth="1"/>
    <col min="11" max="12" width="9.421875" style="0" customWidth="1"/>
    <col min="13" max="13" width="4.57421875" style="0" customWidth="1"/>
    <col min="14" max="14" width="4.421875" style="0" customWidth="1"/>
    <col min="15" max="21" width="9.421875" style="0" customWidth="1"/>
    <col min="22" max="22" width="6.28125" style="0" customWidth="1"/>
    <col min="23" max="23" width="9.421875" style="0" customWidth="1"/>
    <col min="24" max="25" width="10.00390625" style="1" customWidth="1"/>
    <col min="26" max="26" width="3.8515625" style="1" customWidth="1"/>
    <col min="27" max="16384" width="9.421875" style="0" customWidth="1"/>
  </cols>
  <sheetData>
    <row r="1" spans="1:23" ht="12.75">
      <c r="A1" s="13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5" ht="12.75">
      <c r="A3" s="1"/>
      <c r="B3" s="132"/>
      <c r="C3" s="133"/>
      <c r="D3" s="133"/>
      <c r="E3" s="133"/>
      <c r="F3" s="133"/>
      <c r="G3" s="133"/>
      <c r="H3" s="133"/>
      <c r="I3" s="134" t="s">
        <v>73</v>
      </c>
      <c r="J3" s="135" t="s">
        <v>74</v>
      </c>
      <c r="K3" s="136" t="str">
        <f>'1 Preliminarz KWJ'!J2</f>
        <v>K/</v>
      </c>
      <c r="L3" s="136"/>
      <c r="M3" s="1"/>
      <c r="N3" s="1"/>
      <c r="O3" s="132"/>
      <c r="P3" s="133"/>
      <c r="Q3" s="133"/>
      <c r="R3" s="133"/>
      <c r="S3" s="133"/>
      <c r="T3" s="133"/>
      <c r="U3" s="133"/>
      <c r="V3" s="134" t="s">
        <v>73</v>
      </c>
      <c r="W3" s="135" t="s">
        <v>74</v>
      </c>
      <c r="X3" s="136" t="str">
        <f>K3</f>
        <v>K/</v>
      </c>
      <c r="Y3" s="136"/>
    </row>
    <row r="4" spans="1:25" ht="12.75">
      <c r="A4" s="1"/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"/>
      <c r="N4" s="1"/>
      <c r="O4" s="137"/>
      <c r="P4" s="138"/>
      <c r="Q4" s="138"/>
      <c r="R4" s="138"/>
      <c r="S4" s="138"/>
      <c r="T4" s="138"/>
      <c r="U4" s="138"/>
      <c r="V4" s="138"/>
      <c r="W4" s="138"/>
      <c r="X4" s="138"/>
      <c r="Y4" s="138"/>
    </row>
    <row r="5" spans="1:25" ht="12.75">
      <c r="A5" s="1"/>
      <c r="B5" s="139" t="s">
        <v>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"/>
      <c r="N5" s="1"/>
      <c r="O5" s="139" t="s">
        <v>6</v>
      </c>
      <c r="P5" s="138"/>
      <c r="Q5" s="138"/>
      <c r="R5" s="138"/>
      <c r="S5" s="138"/>
      <c r="T5" s="138"/>
      <c r="U5" s="138"/>
      <c r="V5" s="138"/>
      <c r="W5" s="138"/>
      <c r="X5" s="138"/>
      <c r="Y5" s="138"/>
    </row>
    <row r="6" spans="1:25" ht="12.75">
      <c r="A6" s="1"/>
      <c r="B6" s="137"/>
      <c r="C6" s="138"/>
      <c r="D6" s="138"/>
      <c r="E6" s="138"/>
      <c r="F6" s="138"/>
      <c r="G6" s="140" t="s">
        <v>8</v>
      </c>
      <c r="H6" s="140"/>
      <c r="I6" s="140"/>
      <c r="J6" s="140"/>
      <c r="K6" s="140"/>
      <c r="L6" s="140"/>
      <c r="M6" s="1"/>
      <c r="N6" s="1"/>
      <c r="O6" s="137"/>
      <c r="P6" s="138"/>
      <c r="Q6" s="138"/>
      <c r="R6" s="138"/>
      <c r="S6" s="138"/>
      <c r="T6" s="140" t="s">
        <v>8</v>
      </c>
      <c r="U6" s="140"/>
      <c r="V6" s="140"/>
      <c r="W6" s="140"/>
      <c r="X6" s="140"/>
      <c r="Y6" s="140"/>
    </row>
    <row r="7" spans="1:25" ht="12.75">
      <c r="A7" s="1"/>
      <c r="B7" s="25" t="s">
        <v>75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1"/>
      <c r="N7" s="1"/>
      <c r="O7" s="25" t="s">
        <v>75</v>
      </c>
      <c r="P7" s="25"/>
      <c r="Q7" s="25"/>
      <c r="R7" s="25"/>
      <c r="S7" s="25"/>
      <c r="T7" s="25"/>
      <c r="U7" s="25"/>
      <c r="V7" s="25"/>
      <c r="W7" s="25"/>
      <c r="X7" s="25"/>
      <c r="Y7" s="25"/>
    </row>
    <row r="8" spans="1:25" ht="12.75">
      <c r="A8" s="1"/>
      <c r="B8" s="141" t="s">
        <v>76</v>
      </c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"/>
      <c r="N8" s="1"/>
      <c r="O8" s="141" t="s">
        <v>76</v>
      </c>
      <c r="P8" s="141"/>
      <c r="Q8" s="141"/>
      <c r="R8" s="141"/>
      <c r="S8" s="141"/>
      <c r="T8" s="141"/>
      <c r="U8" s="141"/>
      <c r="V8" s="141"/>
      <c r="W8" s="141"/>
      <c r="X8" s="141"/>
      <c r="Y8" s="141"/>
    </row>
    <row r="9" spans="1:25" ht="38.25" customHeight="1">
      <c r="A9" s="11"/>
      <c r="B9" s="142" t="s">
        <v>77</v>
      </c>
      <c r="C9" s="142"/>
      <c r="D9" s="28" t="str">
        <f>'1 Preliminarz KWJ'!C8</f>
        <v>JUDO</v>
      </c>
      <c r="E9" s="28"/>
      <c r="F9" s="142" t="s">
        <v>78</v>
      </c>
      <c r="G9" s="142"/>
      <c r="H9" s="143" t="str">
        <f>"Od "&amp;TEXT(DATE('1 Preliminarz KWJ'!K9,'1 Preliminarz KWJ'!J9,'1 Preliminarz KWJ'!I9),"dd-mm-rrrr")&amp;" do "&amp;TEXT(DATE('1 Preliminarz KWJ'!K11,'1 Preliminarz KWJ'!J11,'1 Preliminarz KWJ'!I11),"dd-mm-rrrr")</f>
        <v>Od 30-11-n.e.2016n.e.2016 do 05-12-n.e.2016n.e.2016</v>
      </c>
      <c r="I9" s="143"/>
      <c r="J9" s="142" t="s">
        <v>79</v>
      </c>
      <c r="K9" s="28" t="str">
        <f>'1 Preliminarz KWJ'!C10</f>
        <v>Piła</v>
      </c>
      <c r="L9" s="28"/>
      <c r="M9" s="1"/>
      <c r="N9" s="11"/>
      <c r="O9" s="142" t="s">
        <v>77</v>
      </c>
      <c r="P9" s="142"/>
      <c r="Q9" s="28" t="str">
        <f>D9</f>
        <v>JUDO</v>
      </c>
      <c r="R9" s="28"/>
      <c r="S9" s="142" t="s">
        <v>78</v>
      </c>
      <c r="T9" s="142"/>
      <c r="U9" s="143" t="str">
        <f>H9</f>
        <v>Od 30-11-n.e.2016n.e.2016 do 05-12-n.e.2016n.e.2016</v>
      </c>
      <c r="V9" s="143"/>
      <c r="W9" s="142" t="s">
        <v>79</v>
      </c>
      <c r="X9" s="28" t="str">
        <f>K9</f>
        <v>Piła</v>
      </c>
      <c r="Y9" s="28"/>
    </row>
    <row r="10" spans="1:25" ht="12.75" customHeight="1">
      <c r="A10" s="11"/>
      <c r="B10" s="144" t="s">
        <v>80</v>
      </c>
      <c r="C10" s="145" t="s">
        <v>81</v>
      </c>
      <c r="D10" s="145"/>
      <c r="E10" s="144" t="s">
        <v>82</v>
      </c>
      <c r="F10" s="144"/>
      <c r="G10" s="144" t="s">
        <v>83</v>
      </c>
      <c r="H10" s="144"/>
      <c r="I10" s="144" t="s">
        <v>84</v>
      </c>
      <c r="J10" s="144"/>
      <c r="K10" s="144"/>
      <c r="L10" s="145" t="s">
        <v>85</v>
      </c>
      <c r="M10" s="1"/>
      <c r="N10" s="11"/>
      <c r="O10" s="144" t="s">
        <v>80</v>
      </c>
      <c r="P10" s="145" t="s">
        <v>81</v>
      </c>
      <c r="Q10" s="145"/>
      <c r="R10" s="144" t="s">
        <v>82</v>
      </c>
      <c r="S10" s="144"/>
      <c r="T10" s="144" t="s">
        <v>83</v>
      </c>
      <c r="U10" s="144"/>
      <c r="V10" s="144" t="s">
        <v>84</v>
      </c>
      <c r="W10" s="144"/>
      <c r="X10" s="144"/>
      <c r="Y10" s="145" t="s">
        <v>85</v>
      </c>
    </row>
    <row r="11" spans="1:25" ht="16.5" customHeight="1">
      <c r="A11" s="11"/>
      <c r="B11" s="146">
        <v>1</v>
      </c>
      <c r="C11" s="147">
        <v>1</v>
      </c>
      <c r="D11" s="147"/>
      <c r="E11" s="147" t="s">
        <v>86</v>
      </c>
      <c r="F11" s="147"/>
      <c r="G11" s="147">
        <v>2001</v>
      </c>
      <c r="H11" s="147"/>
      <c r="I11" s="147" t="s">
        <v>87</v>
      </c>
      <c r="J11" s="147"/>
      <c r="K11" s="147"/>
      <c r="L11" s="147"/>
      <c r="M11" s="1"/>
      <c r="N11" s="11"/>
      <c r="O11" s="146">
        <v>101</v>
      </c>
      <c r="P11" s="147"/>
      <c r="Q11" s="147"/>
      <c r="R11" s="147"/>
      <c r="S11" s="147"/>
      <c r="T11" s="147"/>
      <c r="U11" s="147"/>
      <c r="V11" s="147"/>
      <c r="W11" s="147"/>
      <c r="X11" s="147"/>
      <c r="Y11" s="147"/>
    </row>
    <row r="12" spans="1:25" ht="16.5" customHeight="1">
      <c r="A12" s="11"/>
      <c r="B12" s="146">
        <v>2</v>
      </c>
      <c r="C12" s="147">
        <v>2</v>
      </c>
      <c r="D12" s="147"/>
      <c r="E12" s="147" t="s">
        <v>88</v>
      </c>
      <c r="F12" s="147"/>
      <c r="G12" s="147">
        <v>2001</v>
      </c>
      <c r="H12" s="147"/>
      <c r="I12" s="147" t="s">
        <v>89</v>
      </c>
      <c r="J12" s="147"/>
      <c r="K12" s="147"/>
      <c r="L12" s="147"/>
      <c r="M12" s="1"/>
      <c r="N12" s="11"/>
      <c r="O12" s="146">
        <v>102</v>
      </c>
      <c r="P12" s="147"/>
      <c r="Q12" s="147"/>
      <c r="R12" s="147"/>
      <c r="S12" s="147"/>
      <c r="T12" s="147"/>
      <c r="U12" s="147"/>
      <c r="V12" s="147"/>
      <c r="W12" s="147"/>
      <c r="X12" s="147"/>
      <c r="Y12" s="147"/>
    </row>
    <row r="13" spans="1:25" ht="16.5" customHeight="1">
      <c r="A13" s="11"/>
      <c r="B13" s="146">
        <v>3</v>
      </c>
      <c r="C13" s="147">
        <v>3</v>
      </c>
      <c r="D13" s="147"/>
      <c r="E13" s="147" t="s">
        <v>90</v>
      </c>
      <c r="F13" s="147"/>
      <c r="G13" s="147">
        <v>2001</v>
      </c>
      <c r="H13" s="147"/>
      <c r="I13" s="147" t="s">
        <v>91</v>
      </c>
      <c r="J13" s="147"/>
      <c r="K13" s="147"/>
      <c r="L13" s="147"/>
      <c r="M13" s="1"/>
      <c r="N13" s="11"/>
      <c r="O13" s="146">
        <v>103</v>
      </c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5" ht="16.5" customHeight="1">
      <c r="A14" s="11"/>
      <c r="B14" s="146">
        <v>4</v>
      </c>
      <c r="C14" s="147">
        <v>4</v>
      </c>
      <c r="D14" s="147"/>
      <c r="E14" s="147" t="s">
        <v>92</v>
      </c>
      <c r="F14" s="147"/>
      <c r="G14" s="147">
        <v>2001</v>
      </c>
      <c r="H14" s="147"/>
      <c r="I14" s="147" t="s">
        <v>93</v>
      </c>
      <c r="J14" s="147"/>
      <c r="K14" s="147"/>
      <c r="L14" s="147"/>
      <c r="M14" s="1"/>
      <c r="N14" s="11"/>
      <c r="O14" s="146">
        <v>104</v>
      </c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ht="16.5" customHeight="1">
      <c r="A15" s="11"/>
      <c r="B15" s="146">
        <v>5</v>
      </c>
      <c r="C15" s="148" t="s">
        <v>94</v>
      </c>
      <c r="D15" s="148"/>
      <c r="E15" s="147" t="s">
        <v>95</v>
      </c>
      <c r="F15" s="147"/>
      <c r="G15" s="147">
        <v>1999</v>
      </c>
      <c r="H15" s="147"/>
      <c r="I15" s="147" t="s">
        <v>96</v>
      </c>
      <c r="J15" s="147"/>
      <c r="K15" s="147"/>
      <c r="L15" s="147"/>
      <c r="M15" s="1"/>
      <c r="N15" s="11"/>
      <c r="O15" s="146">
        <v>105</v>
      </c>
      <c r="P15" s="149"/>
      <c r="Q15" s="149"/>
      <c r="R15" s="147"/>
      <c r="S15" s="147"/>
      <c r="T15" s="147"/>
      <c r="U15" s="147"/>
      <c r="V15" s="147"/>
      <c r="W15" s="147"/>
      <c r="X15" s="147"/>
      <c r="Y15" s="147"/>
    </row>
    <row r="16" spans="1:25" ht="16.5" customHeight="1">
      <c r="A16" s="11"/>
      <c r="B16" s="146">
        <v>6</v>
      </c>
      <c r="C16" s="148" t="s">
        <v>94</v>
      </c>
      <c r="D16" s="148"/>
      <c r="E16" s="147" t="s">
        <v>97</v>
      </c>
      <c r="F16" s="147"/>
      <c r="G16" s="147">
        <v>2001</v>
      </c>
      <c r="H16" s="147"/>
      <c r="I16" s="147" t="s">
        <v>96</v>
      </c>
      <c r="J16" s="147"/>
      <c r="K16" s="147"/>
      <c r="L16" s="147"/>
      <c r="M16" s="1"/>
      <c r="N16" s="11"/>
      <c r="O16" s="146">
        <v>106</v>
      </c>
      <c r="P16" s="149"/>
      <c r="Q16" s="149"/>
      <c r="R16" s="147"/>
      <c r="S16" s="147"/>
      <c r="T16" s="147"/>
      <c r="U16" s="147"/>
      <c r="V16" s="147"/>
      <c r="W16" s="147"/>
      <c r="X16" s="147"/>
      <c r="Y16" s="147"/>
    </row>
    <row r="17" spans="1:25" ht="16.5" customHeight="1">
      <c r="A17" s="11"/>
      <c r="B17" s="146">
        <v>7</v>
      </c>
      <c r="C17" s="148" t="s">
        <v>94</v>
      </c>
      <c r="D17" s="148"/>
      <c r="E17" s="147" t="s">
        <v>98</v>
      </c>
      <c r="F17" s="147"/>
      <c r="G17" s="147">
        <v>2001</v>
      </c>
      <c r="H17" s="147"/>
      <c r="I17" s="147" t="s">
        <v>96</v>
      </c>
      <c r="J17" s="147"/>
      <c r="K17" s="147"/>
      <c r="L17" s="147"/>
      <c r="M17" s="1"/>
      <c r="N17" s="11"/>
      <c r="O17" s="146">
        <v>107</v>
      </c>
      <c r="P17" s="149"/>
      <c r="Q17" s="149"/>
      <c r="R17" s="147"/>
      <c r="S17" s="147"/>
      <c r="T17" s="147"/>
      <c r="U17" s="147"/>
      <c r="V17" s="147"/>
      <c r="W17" s="147"/>
      <c r="X17" s="147"/>
      <c r="Y17" s="147"/>
    </row>
    <row r="18" spans="1:25" ht="16.5" customHeight="1">
      <c r="A18" s="11"/>
      <c r="B18" s="146">
        <v>8</v>
      </c>
      <c r="C18" s="148" t="s">
        <v>94</v>
      </c>
      <c r="D18" s="148"/>
      <c r="E18" s="147" t="s">
        <v>99</v>
      </c>
      <c r="F18" s="147"/>
      <c r="G18" s="147">
        <v>2000</v>
      </c>
      <c r="H18" s="147"/>
      <c r="I18" s="147" t="s">
        <v>96</v>
      </c>
      <c r="J18" s="147"/>
      <c r="K18" s="147"/>
      <c r="L18" s="147"/>
      <c r="M18" s="1"/>
      <c r="N18" s="11"/>
      <c r="O18" s="146">
        <v>108</v>
      </c>
      <c r="P18" s="149"/>
      <c r="Q18" s="149"/>
      <c r="R18" s="147"/>
      <c r="S18" s="147"/>
      <c r="T18" s="147"/>
      <c r="U18" s="147"/>
      <c r="V18" s="147"/>
      <c r="W18" s="147"/>
      <c r="X18" s="147"/>
      <c r="Y18" s="147"/>
    </row>
    <row r="19" spans="1:25" ht="16.5" customHeight="1">
      <c r="A19" s="11"/>
      <c r="B19" s="146">
        <v>9</v>
      </c>
      <c r="C19" s="148" t="s">
        <v>94</v>
      </c>
      <c r="D19" s="148"/>
      <c r="E19" s="148" t="s">
        <v>100</v>
      </c>
      <c r="F19" s="148"/>
      <c r="G19" s="148">
        <v>2001</v>
      </c>
      <c r="H19" s="148"/>
      <c r="I19" s="148" t="s">
        <v>101</v>
      </c>
      <c r="J19" s="148"/>
      <c r="K19" s="148"/>
      <c r="L19" s="149"/>
      <c r="M19" s="1"/>
      <c r="N19" s="11"/>
      <c r="O19" s="146">
        <v>109</v>
      </c>
      <c r="P19" s="149"/>
      <c r="Q19" s="149"/>
      <c r="R19" s="149"/>
      <c r="S19" s="149"/>
      <c r="T19" s="149"/>
      <c r="U19" s="149"/>
      <c r="V19" s="149"/>
      <c r="W19" s="149"/>
      <c r="X19" s="149"/>
      <c r="Y19" s="149"/>
    </row>
    <row r="20" spans="1:25" ht="16.5" customHeight="1">
      <c r="A20" s="11"/>
      <c r="B20" s="146">
        <v>10</v>
      </c>
      <c r="C20" s="148" t="s">
        <v>94</v>
      </c>
      <c r="D20" s="148"/>
      <c r="E20" s="148" t="s">
        <v>102</v>
      </c>
      <c r="F20" s="148"/>
      <c r="G20" s="148">
        <v>2001</v>
      </c>
      <c r="H20" s="148"/>
      <c r="I20" s="148" t="s">
        <v>93</v>
      </c>
      <c r="J20" s="148"/>
      <c r="K20" s="148"/>
      <c r="L20" s="149"/>
      <c r="M20" s="1"/>
      <c r="N20" s="11"/>
      <c r="O20" s="146">
        <v>110</v>
      </c>
      <c r="P20" s="149"/>
      <c r="Q20" s="149"/>
      <c r="R20" s="149"/>
      <c r="S20" s="149"/>
      <c r="T20" s="149"/>
      <c r="U20" s="149"/>
      <c r="V20" s="149"/>
      <c r="W20" s="149"/>
      <c r="X20" s="149"/>
      <c r="Y20" s="149"/>
    </row>
    <row r="21" spans="1:26" s="152" customFormat="1" ht="16.5" customHeight="1">
      <c r="A21" s="150"/>
      <c r="B21" s="146">
        <v>11</v>
      </c>
      <c r="C21" s="148" t="s">
        <v>94</v>
      </c>
      <c r="D21" s="148"/>
      <c r="E21" s="148" t="s">
        <v>103</v>
      </c>
      <c r="F21" s="148"/>
      <c r="G21" s="148">
        <v>2001</v>
      </c>
      <c r="H21" s="148"/>
      <c r="I21" s="148" t="s">
        <v>104</v>
      </c>
      <c r="J21" s="148"/>
      <c r="K21" s="148"/>
      <c r="L21" s="148"/>
      <c r="M21" s="151"/>
      <c r="N21" s="150"/>
      <c r="O21" s="146">
        <v>111</v>
      </c>
      <c r="P21" s="148"/>
      <c r="Q21" s="148"/>
      <c r="R21" s="148"/>
      <c r="S21" s="148"/>
      <c r="T21" s="148"/>
      <c r="U21" s="148"/>
      <c r="V21" s="148"/>
      <c r="W21" s="148"/>
      <c r="X21" s="148"/>
      <c r="Y21" s="148"/>
      <c r="Z21" s="151"/>
    </row>
    <row r="22" spans="1:25" ht="16.5" customHeight="1">
      <c r="A22" s="11"/>
      <c r="B22" s="146">
        <v>12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"/>
      <c r="N22" s="11"/>
      <c r="O22" s="146">
        <v>112</v>
      </c>
      <c r="P22" s="149"/>
      <c r="Q22" s="149"/>
      <c r="R22" s="149"/>
      <c r="S22" s="149"/>
      <c r="T22" s="149"/>
      <c r="U22" s="149"/>
      <c r="V22" s="149"/>
      <c r="W22" s="149"/>
      <c r="X22" s="149"/>
      <c r="Y22" s="149"/>
    </row>
    <row r="23" spans="1:25" ht="16.5" customHeight="1">
      <c r="A23" s="11"/>
      <c r="B23" s="146">
        <v>13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"/>
      <c r="N23" s="11"/>
      <c r="O23" s="146">
        <v>113</v>
      </c>
      <c r="P23" s="149"/>
      <c r="Q23" s="149"/>
      <c r="R23" s="149"/>
      <c r="S23" s="149"/>
      <c r="T23" s="149"/>
      <c r="U23" s="149"/>
      <c r="V23" s="149"/>
      <c r="W23" s="149"/>
      <c r="X23" s="149"/>
      <c r="Y23" s="149"/>
    </row>
    <row r="24" spans="1:25" ht="16.5" customHeight="1">
      <c r="A24" s="11"/>
      <c r="B24" s="146">
        <v>14</v>
      </c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"/>
      <c r="N24" s="11"/>
      <c r="O24" s="146">
        <v>114</v>
      </c>
      <c r="P24" s="149"/>
      <c r="Q24" s="149"/>
      <c r="R24" s="149"/>
      <c r="S24" s="149"/>
      <c r="T24" s="149"/>
      <c r="U24" s="149"/>
      <c r="V24" s="149"/>
      <c r="W24" s="149"/>
      <c r="X24" s="149"/>
      <c r="Y24" s="149"/>
    </row>
    <row r="25" spans="1:25" ht="16.5" customHeight="1">
      <c r="A25" s="11"/>
      <c r="B25" s="146">
        <v>15</v>
      </c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"/>
      <c r="N25" s="11"/>
      <c r="O25" s="146">
        <v>115</v>
      </c>
      <c r="P25" s="149"/>
      <c r="Q25" s="149"/>
      <c r="R25" s="149"/>
      <c r="S25" s="149"/>
      <c r="T25" s="149"/>
      <c r="U25" s="149"/>
      <c r="V25" s="149"/>
      <c r="W25" s="149"/>
      <c r="X25" s="149"/>
      <c r="Y25" s="149"/>
    </row>
    <row r="26" spans="1:25" ht="16.5" customHeight="1">
      <c r="A26" s="11"/>
      <c r="B26" s="146">
        <v>16</v>
      </c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"/>
      <c r="N26" s="11"/>
      <c r="O26" s="146">
        <v>116</v>
      </c>
      <c r="P26" s="149"/>
      <c r="Q26" s="149"/>
      <c r="R26" s="149"/>
      <c r="S26" s="149"/>
      <c r="T26" s="149"/>
      <c r="U26" s="149"/>
      <c r="V26" s="149"/>
      <c r="W26" s="149"/>
      <c r="X26" s="149"/>
      <c r="Y26" s="149"/>
    </row>
    <row r="27" spans="1:25" ht="16.5" customHeight="1">
      <c r="A27" s="11"/>
      <c r="B27" s="146">
        <v>17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"/>
      <c r="N27" s="11"/>
      <c r="O27" s="146">
        <v>117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</row>
    <row r="28" spans="1:25" ht="16.5" customHeight="1">
      <c r="A28" s="11"/>
      <c r="B28" s="146">
        <v>18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"/>
      <c r="N28" s="11"/>
      <c r="O28" s="146">
        <v>118</v>
      </c>
      <c r="P28" s="149"/>
      <c r="Q28" s="149"/>
      <c r="R28" s="149"/>
      <c r="S28" s="149"/>
      <c r="T28" s="149"/>
      <c r="U28" s="149"/>
      <c r="V28" s="149"/>
      <c r="W28" s="149"/>
      <c r="X28" s="149"/>
      <c r="Y28" s="149"/>
    </row>
    <row r="29" spans="1:25" ht="16.5" customHeight="1">
      <c r="A29" s="11"/>
      <c r="B29" s="146">
        <v>19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"/>
      <c r="N29" s="11"/>
      <c r="O29" s="146">
        <v>119</v>
      </c>
      <c r="P29" s="149"/>
      <c r="Q29" s="149"/>
      <c r="R29" s="149"/>
      <c r="S29" s="149"/>
      <c r="T29" s="149"/>
      <c r="U29" s="149"/>
      <c r="V29" s="149"/>
      <c r="W29" s="149"/>
      <c r="X29" s="149"/>
      <c r="Y29" s="149"/>
    </row>
    <row r="30" spans="1:25" ht="16.5" customHeight="1">
      <c r="A30" s="11"/>
      <c r="B30" s="146">
        <v>20</v>
      </c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"/>
      <c r="N30" s="11"/>
      <c r="O30" s="146">
        <v>120</v>
      </c>
      <c r="P30" s="149"/>
      <c r="Q30" s="149"/>
      <c r="R30" s="149"/>
      <c r="S30" s="149"/>
      <c r="T30" s="149"/>
      <c r="U30" s="149"/>
      <c r="V30" s="149"/>
      <c r="W30" s="149"/>
      <c r="X30" s="149"/>
      <c r="Y30" s="149"/>
    </row>
    <row r="31" spans="1:25" ht="16.5" customHeight="1">
      <c r="A31" s="11"/>
      <c r="B31" s="146">
        <v>21</v>
      </c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"/>
      <c r="N31" s="11"/>
      <c r="O31" s="146">
        <v>121</v>
      </c>
      <c r="P31" s="149"/>
      <c r="Q31" s="149"/>
      <c r="R31" s="149"/>
      <c r="S31" s="149"/>
      <c r="T31" s="149"/>
      <c r="U31" s="149"/>
      <c r="V31" s="149"/>
      <c r="W31" s="149"/>
      <c r="X31" s="149"/>
      <c r="Y31" s="149"/>
    </row>
    <row r="32" spans="1:25" ht="16.5" customHeight="1">
      <c r="A32" s="11"/>
      <c r="B32" s="146">
        <v>22</v>
      </c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"/>
      <c r="N32" s="11"/>
      <c r="O32" s="146">
        <v>122</v>
      </c>
      <c r="P32" s="149"/>
      <c r="Q32" s="149"/>
      <c r="R32" s="149"/>
      <c r="S32" s="149"/>
      <c r="T32" s="149"/>
      <c r="U32" s="149"/>
      <c r="V32" s="149"/>
      <c r="W32" s="149"/>
      <c r="X32" s="149"/>
      <c r="Y32" s="149"/>
    </row>
    <row r="33" spans="1:25" ht="16.5" customHeight="1">
      <c r="A33" s="153"/>
      <c r="B33" s="146">
        <v>23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"/>
      <c r="N33" s="153"/>
      <c r="O33" s="146">
        <v>123</v>
      </c>
      <c r="P33" s="149"/>
      <c r="Q33" s="149"/>
      <c r="R33" s="149"/>
      <c r="S33" s="149"/>
      <c r="T33" s="149"/>
      <c r="U33" s="149"/>
      <c r="V33" s="149"/>
      <c r="W33" s="149"/>
      <c r="X33" s="149"/>
      <c r="Y33" s="149"/>
    </row>
    <row r="34" spans="1:25" ht="16.5" customHeight="1">
      <c r="A34" s="153"/>
      <c r="B34" s="146">
        <v>24</v>
      </c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"/>
      <c r="N34" s="153"/>
      <c r="O34" s="146">
        <v>124</v>
      </c>
      <c r="P34" s="149"/>
      <c r="Q34" s="149"/>
      <c r="R34" s="149"/>
      <c r="S34" s="149"/>
      <c r="T34" s="149"/>
      <c r="U34" s="149"/>
      <c r="V34" s="149"/>
      <c r="W34" s="149"/>
      <c r="X34" s="149"/>
      <c r="Y34" s="149"/>
    </row>
    <row r="35" spans="1:25" ht="16.5" customHeight="1">
      <c r="A35" s="153"/>
      <c r="B35" s="146">
        <v>25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"/>
      <c r="N35" s="153"/>
      <c r="O35" s="146">
        <v>125</v>
      </c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1:25" ht="16.5" customHeight="1">
      <c r="A36" s="153"/>
      <c r="B36" s="146">
        <v>26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"/>
      <c r="N36" s="153"/>
      <c r="O36" s="146">
        <v>126</v>
      </c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1:25" ht="16.5" customHeight="1">
      <c r="A37" s="153"/>
      <c r="B37" s="146">
        <v>27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"/>
      <c r="N37" s="153"/>
      <c r="O37" s="146">
        <v>127</v>
      </c>
      <c r="P37" s="149"/>
      <c r="Q37" s="149"/>
      <c r="R37" s="149"/>
      <c r="S37" s="149"/>
      <c r="T37" s="149"/>
      <c r="U37" s="149"/>
      <c r="V37" s="149"/>
      <c r="W37" s="149"/>
      <c r="X37" s="149"/>
      <c r="Y37" s="149"/>
    </row>
    <row r="38" spans="1:25" ht="16.5" customHeight="1">
      <c r="A38" s="153"/>
      <c r="B38" s="146">
        <v>28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"/>
      <c r="N38" s="153"/>
      <c r="O38" s="146">
        <v>128</v>
      </c>
      <c r="P38" s="149"/>
      <c r="Q38" s="149"/>
      <c r="R38" s="149"/>
      <c r="S38" s="149"/>
      <c r="T38" s="149"/>
      <c r="U38" s="149"/>
      <c r="V38" s="149"/>
      <c r="W38" s="149"/>
      <c r="X38" s="149"/>
      <c r="Y38" s="149"/>
    </row>
    <row r="39" spans="1:25" ht="16.5" customHeight="1">
      <c r="A39" s="153"/>
      <c r="B39" s="146">
        <v>29</v>
      </c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"/>
      <c r="N39" s="153"/>
      <c r="O39" s="146">
        <v>129</v>
      </c>
      <c r="P39" s="149"/>
      <c r="Q39" s="149"/>
      <c r="R39" s="149"/>
      <c r="S39" s="149"/>
      <c r="T39" s="149"/>
      <c r="U39" s="149"/>
      <c r="V39" s="149"/>
      <c r="W39" s="149"/>
      <c r="X39" s="149"/>
      <c r="Y39" s="149"/>
    </row>
    <row r="40" spans="1:25" ht="16.5" customHeight="1">
      <c r="A40" s="1"/>
      <c r="B40" s="146">
        <v>30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"/>
      <c r="N40" s="1"/>
      <c r="O40" s="146">
        <v>130</v>
      </c>
      <c r="P40" s="149"/>
      <c r="Q40" s="149"/>
      <c r="R40" s="149"/>
      <c r="S40" s="149"/>
      <c r="T40" s="149"/>
      <c r="U40" s="149"/>
      <c r="V40" s="149"/>
      <c r="W40" s="149"/>
      <c r="X40" s="149"/>
      <c r="Y40" s="149"/>
    </row>
    <row r="41" spans="1:25" ht="16.5" customHeight="1">
      <c r="A41" s="1"/>
      <c r="B41" s="146">
        <v>31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"/>
      <c r="N41" s="1"/>
      <c r="O41" s="146">
        <v>131</v>
      </c>
      <c r="P41" s="149"/>
      <c r="Q41" s="149"/>
      <c r="R41" s="149"/>
      <c r="S41" s="149"/>
      <c r="T41" s="149"/>
      <c r="U41" s="149"/>
      <c r="V41" s="149"/>
      <c r="W41" s="149"/>
      <c r="X41" s="149"/>
      <c r="Y41" s="149"/>
    </row>
    <row r="42" spans="1:25" ht="16.5" customHeight="1">
      <c r="A42" s="1"/>
      <c r="B42" s="146">
        <v>32</v>
      </c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"/>
      <c r="N42" s="1"/>
      <c r="O42" s="146">
        <v>132</v>
      </c>
      <c r="P42" s="149"/>
      <c r="Q42" s="149"/>
      <c r="R42" s="149"/>
      <c r="S42" s="149"/>
      <c r="T42" s="149"/>
      <c r="U42" s="149"/>
      <c r="V42" s="149"/>
      <c r="W42" s="149"/>
      <c r="X42" s="149"/>
      <c r="Y42" s="149"/>
    </row>
    <row r="43" spans="1:25" ht="16.5" customHeight="1">
      <c r="A43" s="1"/>
      <c r="B43" s="146">
        <v>33</v>
      </c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"/>
      <c r="N43" s="1"/>
      <c r="O43" s="146">
        <v>133</v>
      </c>
      <c r="P43" s="149"/>
      <c r="Q43" s="149"/>
      <c r="R43" s="149"/>
      <c r="S43" s="149"/>
      <c r="T43" s="149"/>
      <c r="U43" s="149"/>
      <c r="V43" s="149"/>
      <c r="W43" s="149"/>
      <c r="X43" s="149"/>
      <c r="Y43" s="149"/>
    </row>
    <row r="44" spans="1:25" ht="16.5" customHeight="1">
      <c r="A44" s="1"/>
      <c r="B44" s="146">
        <v>34</v>
      </c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"/>
      <c r="N44" s="1"/>
      <c r="O44" s="146">
        <v>134</v>
      </c>
      <c r="P44" s="149"/>
      <c r="Q44" s="149"/>
      <c r="R44" s="149"/>
      <c r="S44" s="149"/>
      <c r="T44" s="149"/>
      <c r="U44" s="149"/>
      <c r="V44" s="149"/>
      <c r="W44" s="149"/>
      <c r="X44" s="149"/>
      <c r="Y44" s="149"/>
    </row>
    <row r="45" spans="1:25" ht="16.5" customHeight="1">
      <c r="A45" s="1"/>
      <c r="B45" s="146">
        <v>35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"/>
      <c r="N45" s="1"/>
      <c r="O45" s="146">
        <v>135</v>
      </c>
      <c r="P45" s="149"/>
      <c r="Q45" s="149"/>
      <c r="R45" s="149"/>
      <c r="S45" s="149"/>
      <c r="T45" s="149"/>
      <c r="U45" s="149"/>
      <c r="V45" s="149"/>
      <c r="W45" s="149"/>
      <c r="X45" s="149"/>
      <c r="Y45" s="149"/>
    </row>
    <row r="46" spans="1:25" ht="16.5" customHeight="1">
      <c r="A46" s="1"/>
      <c r="B46" s="146">
        <v>36</v>
      </c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"/>
      <c r="N46" s="1"/>
      <c r="O46" s="146">
        <v>136</v>
      </c>
      <c r="P46" s="149"/>
      <c r="Q46" s="149"/>
      <c r="R46" s="149"/>
      <c r="S46" s="149"/>
      <c r="T46" s="149"/>
      <c r="U46" s="149"/>
      <c r="V46" s="149"/>
      <c r="W46" s="149"/>
      <c r="X46" s="149"/>
      <c r="Y46" s="149"/>
    </row>
    <row r="47" spans="1:25" ht="16.5" customHeight="1">
      <c r="A47" s="1"/>
      <c r="B47" s="146">
        <v>37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"/>
      <c r="N47" s="1"/>
      <c r="O47" s="146">
        <v>137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149"/>
    </row>
    <row r="48" spans="1:25" ht="16.5" customHeight="1">
      <c r="A48" s="1"/>
      <c r="B48" s="146">
        <v>38</v>
      </c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"/>
      <c r="N48" s="1"/>
      <c r="O48" s="146">
        <v>138</v>
      </c>
      <c r="P48" s="149"/>
      <c r="Q48" s="149"/>
      <c r="R48" s="149"/>
      <c r="S48" s="149"/>
      <c r="T48" s="149"/>
      <c r="U48" s="149"/>
      <c r="V48" s="149"/>
      <c r="W48" s="149"/>
      <c r="X48" s="149"/>
      <c r="Y48" s="149"/>
    </row>
    <row r="49" spans="1:25" ht="16.5" customHeight="1">
      <c r="A49" s="1"/>
      <c r="B49" s="146">
        <v>39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"/>
      <c r="N49" s="1"/>
      <c r="O49" s="146">
        <v>139</v>
      </c>
      <c r="P49" s="149"/>
      <c r="Q49" s="149"/>
      <c r="R49" s="149"/>
      <c r="S49" s="149"/>
      <c r="T49" s="149"/>
      <c r="U49" s="149"/>
      <c r="V49" s="149"/>
      <c r="W49" s="149"/>
      <c r="X49" s="149"/>
      <c r="Y49" s="149"/>
    </row>
    <row r="50" spans="1:25" ht="16.5" customHeight="1">
      <c r="A50" s="1"/>
      <c r="B50" s="146">
        <v>40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"/>
      <c r="N50" s="1"/>
      <c r="O50" s="146">
        <v>140</v>
      </c>
      <c r="P50" s="149"/>
      <c r="Q50" s="149"/>
      <c r="R50" s="149"/>
      <c r="S50" s="149"/>
      <c r="T50" s="149"/>
      <c r="U50" s="149"/>
      <c r="V50" s="149"/>
      <c r="W50" s="149"/>
      <c r="X50" s="149"/>
      <c r="Y50" s="149"/>
    </row>
    <row r="51" spans="1:25" ht="16.5" customHeight="1">
      <c r="A51" s="1"/>
      <c r="B51" s="146">
        <v>41</v>
      </c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"/>
      <c r="N51" s="1"/>
      <c r="O51" s="146">
        <v>141</v>
      </c>
      <c r="P51" s="149"/>
      <c r="Q51" s="149"/>
      <c r="R51" s="149"/>
      <c r="S51" s="149"/>
      <c r="T51" s="149"/>
      <c r="U51" s="149"/>
      <c r="V51" s="149"/>
      <c r="W51" s="149"/>
      <c r="X51" s="149"/>
      <c r="Y51" s="149"/>
    </row>
    <row r="52" spans="1:25" ht="16.5" customHeight="1">
      <c r="A52" s="1"/>
      <c r="B52" s="146">
        <v>42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"/>
      <c r="N52" s="1"/>
      <c r="O52" s="146">
        <v>142</v>
      </c>
      <c r="P52" s="149"/>
      <c r="Q52" s="149"/>
      <c r="R52" s="149"/>
      <c r="S52" s="149"/>
      <c r="T52" s="149"/>
      <c r="U52" s="149"/>
      <c r="V52" s="149"/>
      <c r="W52" s="149"/>
      <c r="X52" s="149"/>
      <c r="Y52" s="149"/>
    </row>
    <row r="53" spans="1:25" ht="16.5" customHeight="1">
      <c r="A53" s="1"/>
      <c r="B53" s="146">
        <v>43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"/>
      <c r="N53" s="1"/>
      <c r="O53" s="146">
        <v>143</v>
      </c>
      <c r="P53" s="149"/>
      <c r="Q53" s="149"/>
      <c r="R53" s="149"/>
      <c r="S53" s="149"/>
      <c r="T53" s="149"/>
      <c r="U53" s="149"/>
      <c r="V53" s="149"/>
      <c r="W53" s="149"/>
      <c r="X53" s="149"/>
      <c r="Y53" s="149"/>
    </row>
    <row r="54" spans="1:25" ht="16.5" customHeight="1">
      <c r="A54" s="1"/>
      <c r="B54" s="146">
        <v>44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"/>
      <c r="N54" s="1"/>
      <c r="O54" s="146">
        <v>144</v>
      </c>
      <c r="P54" s="149"/>
      <c r="Q54" s="149"/>
      <c r="R54" s="149"/>
      <c r="S54" s="149"/>
      <c r="T54" s="149"/>
      <c r="U54" s="149"/>
      <c r="V54" s="149"/>
      <c r="W54" s="149"/>
      <c r="X54" s="149"/>
      <c r="Y54" s="149"/>
    </row>
    <row r="55" spans="1:25" ht="16.5" customHeight="1">
      <c r="A55" s="1"/>
      <c r="B55" s="146">
        <v>45</v>
      </c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"/>
      <c r="N55" s="1"/>
      <c r="O55" s="146">
        <v>145</v>
      </c>
      <c r="P55" s="149"/>
      <c r="Q55" s="149"/>
      <c r="R55" s="149"/>
      <c r="S55" s="149"/>
      <c r="T55" s="149"/>
      <c r="U55" s="149"/>
      <c r="V55" s="149"/>
      <c r="W55" s="149"/>
      <c r="X55" s="149"/>
      <c r="Y55" s="149"/>
    </row>
    <row r="56" spans="1:25" ht="16.5" customHeight="1">
      <c r="A56" s="1"/>
      <c r="B56" s="146">
        <v>46</v>
      </c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"/>
      <c r="N56" s="1"/>
      <c r="O56" s="146">
        <v>146</v>
      </c>
      <c r="P56" s="149"/>
      <c r="Q56" s="149"/>
      <c r="R56" s="149"/>
      <c r="S56" s="149"/>
      <c r="T56" s="149"/>
      <c r="U56" s="149"/>
      <c r="V56" s="149"/>
      <c r="W56" s="149"/>
      <c r="X56" s="149"/>
      <c r="Y56" s="149"/>
    </row>
    <row r="57" spans="1:25" ht="16.5" customHeight="1">
      <c r="A57" s="1"/>
      <c r="B57" s="146">
        <v>47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"/>
      <c r="N57" s="1"/>
      <c r="O57" s="146">
        <v>147</v>
      </c>
      <c r="P57" s="149"/>
      <c r="Q57" s="149"/>
      <c r="R57" s="149"/>
      <c r="S57" s="149"/>
      <c r="T57" s="149"/>
      <c r="U57" s="149"/>
      <c r="V57" s="149"/>
      <c r="W57" s="149"/>
      <c r="X57" s="149"/>
      <c r="Y57" s="149"/>
    </row>
    <row r="58" spans="1:25" ht="16.5" customHeight="1">
      <c r="A58" s="1"/>
      <c r="B58" s="146">
        <v>48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"/>
      <c r="N58" s="1"/>
      <c r="O58" s="146">
        <v>148</v>
      </c>
      <c r="P58" s="149"/>
      <c r="Q58" s="149"/>
      <c r="R58" s="149"/>
      <c r="S58" s="149"/>
      <c r="T58" s="149"/>
      <c r="U58" s="149"/>
      <c r="V58" s="149"/>
      <c r="W58" s="149"/>
      <c r="X58" s="149"/>
      <c r="Y58" s="149"/>
    </row>
    <row r="59" spans="1:25" ht="16.5" customHeight="1">
      <c r="A59" s="1"/>
      <c r="B59" s="146">
        <v>49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"/>
      <c r="N59" s="1"/>
      <c r="O59" s="146">
        <v>149</v>
      </c>
      <c r="P59" s="149"/>
      <c r="Q59" s="149"/>
      <c r="R59" s="149"/>
      <c r="S59" s="149"/>
      <c r="T59" s="149"/>
      <c r="U59" s="149"/>
      <c r="V59" s="149"/>
      <c r="W59" s="149"/>
      <c r="X59" s="149"/>
      <c r="Y59" s="149"/>
    </row>
    <row r="60" spans="1:25" ht="16.5" customHeight="1">
      <c r="A60" s="1"/>
      <c r="B60" s="146">
        <v>50</v>
      </c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"/>
      <c r="N60" s="1"/>
      <c r="O60" s="146">
        <v>150</v>
      </c>
      <c r="P60" s="149"/>
      <c r="Q60" s="149"/>
      <c r="R60" s="149"/>
      <c r="S60" s="149"/>
      <c r="T60" s="149"/>
      <c r="U60" s="149"/>
      <c r="V60" s="149"/>
      <c r="W60" s="149"/>
      <c r="X60" s="149"/>
      <c r="Y60" s="149"/>
    </row>
    <row r="61" spans="1:25" ht="12.75">
      <c r="A61" s="1"/>
      <c r="B61" s="1"/>
      <c r="C61" s="1"/>
      <c r="D61" s="1"/>
      <c r="E61" s="1"/>
      <c r="F61" s="1"/>
      <c r="G61" s="1"/>
      <c r="H61" s="1"/>
      <c r="I61" s="154" t="s">
        <v>105</v>
      </c>
      <c r="J61" s="155"/>
      <c r="K61" s="155"/>
      <c r="L61" s="155"/>
      <c r="M61" s="1"/>
      <c r="N61" s="1"/>
      <c r="O61" s="1"/>
      <c r="P61" s="1"/>
      <c r="Q61" s="1"/>
      <c r="R61" s="1"/>
      <c r="S61" s="1"/>
      <c r="T61" s="1"/>
      <c r="U61" s="1"/>
      <c r="V61" s="154" t="s">
        <v>105</v>
      </c>
      <c r="W61" s="155"/>
      <c r="X61" s="155"/>
      <c r="Y61" s="155"/>
    </row>
    <row r="62" spans="1:2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5" ht="12.75">
      <c r="A64" s="1"/>
      <c r="B64" s="132"/>
      <c r="C64" s="133"/>
      <c r="D64" s="133"/>
      <c r="E64" s="133"/>
      <c r="F64" s="133"/>
      <c r="G64" s="133"/>
      <c r="H64" s="133"/>
      <c r="I64" s="134" t="s">
        <v>73</v>
      </c>
      <c r="J64" s="135" t="s">
        <v>74</v>
      </c>
      <c r="K64" s="136" t="str">
        <f>K3</f>
        <v>K/</v>
      </c>
      <c r="L64" s="136"/>
      <c r="M64" s="1"/>
      <c r="N64" s="1"/>
      <c r="O64" s="132"/>
      <c r="P64" s="133"/>
      <c r="Q64" s="133"/>
      <c r="R64" s="133"/>
      <c r="S64" s="133"/>
      <c r="T64" s="133"/>
      <c r="U64" s="133"/>
      <c r="V64" s="134" t="s">
        <v>73</v>
      </c>
      <c r="W64" s="135" t="s">
        <v>74</v>
      </c>
      <c r="X64" s="136" t="str">
        <f>K3</f>
        <v>K/</v>
      </c>
      <c r="Y64" s="136"/>
    </row>
    <row r="65" spans="1:25" ht="12.75">
      <c r="A65" s="1"/>
      <c r="B65" s="137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"/>
      <c r="N65" s="1"/>
      <c r="O65" s="137"/>
      <c r="P65" s="138"/>
      <c r="Q65" s="138"/>
      <c r="R65" s="138"/>
      <c r="S65" s="138"/>
      <c r="T65" s="138"/>
      <c r="U65" s="138"/>
      <c r="V65" s="138"/>
      <c r="W65" s="138"/>
      <c r="X65" s="138"/>
      <c r="Y65" s="138"/>
    </row>
    <row r="66" spans="1:25" ht="12.75">
      <c r="A66" s="1"/>
      <c r="B66" s="139" t="s">
        <v>6</v>
      </c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"/>
      <c r="N66" s="1"/>
      <c r="O66" s="139" t="s">
        <v>6</v>
      </c>
      <c r="P66" s="138"/>
      <c r="Q66" s="138"/>
      <c r="R66" s="138"/>
      <c r="S66" s="138"/>
      <c r="T66" s="138"/>
      <c r="U66" s="138"/>
      <c r="V66" s="138"/>
      <c r="W66" s="138"/>
      <c r="X66" s="138"/>
      <c r="Y66" s="138"/>
    </row>
    <row r="67" spans="1:25" ht="12.75">
      <c r="A67" s="1"/>
      <c r="B67" s="137"/>
      <c r="C67" s="138"/>
      <c r="D67" s="138"/>
      <c r="E67" s="138"/>
      <c r="F67" s="138"/>
      <c r="G67" s="140" t="s">
        <v>106</v>
      </c>
      <c r="H67" s="140"/>
      <c r="I67" s="140"/>
      <c r="J67" s="140"/>
      <c r="K67" s="140"/>
      <c r="L67" s="140"/>
      <c r="M67" s="1"/>
      <c r="N67" s="1"/>
      <c r="O67" s="137"/>
      <c r="P67" s="138"/>
      <c r="Q67" s="138"/>
      <c r="R67" s="138"/>
      <c r="S67" s="138"/>
      <c r="T67" s="140" t="s">
        <v>106</v>
      </c>
      <c r="U67" s="140"/>
      <c r="V67" s="140"/>
      <c r="W67" s="140"/>
      <c r="X67" s="140"/>
      <c r="Y67" s="140"/>
    </row>
    <row r="68" spans="1:25" ht="12.75">
      <c r="A68" s="1"/>
      <c r="B68" s="25" t="s">
        <v>75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1"/>
      <c r="N68" s="1"/>
      <c r="O68" s="25" t="s">
        <v>75</v>
      </c>
      <c r="P68" s="25"/>
      <c r="Q68" s="25"/>
      <c r="R68" s="25"/>
      <c r="S68" s="25"/>
      <c r="T68" s="25"/>
      <c r="U68" s="25"/>
      <c r="V68" s="25"/>
      <c r="W68" s="25"/>
      <c r="X68" s="25"/>
      <c r="Y68" s="25"/>
    </row>
    <row r="69" spans="1:25" ht="12.75">
      <c r="A69" s="1"/>
      <c r="B69" s="141" t="s">
        <v>76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"/>
      <c r="N69" s="1"/>
      <c r="O69" s="141" t="s">
        <v>76</v>
      </c>
      <c r="P69" s="141"/>
      <c r="Q69" s="141"/>
      <c r="R69" s="141"/>
      <c r="S69" s="141"/>
      <c r="T69" s="141"/>
      <c r="U69" s="141"/>
      <c r="V69" s="141"/>
      <c r="W69" s="141"/>
      <c r="X69" s="141"/>
      <c r="Y69" s="141"/>
    </row>
    <row r="70" spans="1:25" ht="38.25" customHeight="1">
      <c r="A70" s="11"/>
      <c r="B70" s="142" t="s">
        <v>77</v>
      </c>
      <c r="C70" s="142"/>
      <c r="D70" s="28" t="str">
        <f>D9</f>
        <v>JUDO</v>
      </c>
      <c r="E70" s="28"/>
      <c r="F70" s="142" t="s">
        <v>78</v>
      </c>
      <c r="G70" s="142"/>
      <c r="H70" s="143" t="str">
        <f>H9</f>
        <v>Od 30-11-n.e.2016n.e.2016 do 05-12-n.e.2016n.e.2016</v>
      </c>
      <c r="I70" s="143"/>
      <c r="J70" s="142" t="s">
        <v>79</v>
      </c>
      <c r="K70" s="28" t="str">
        <f>K9</f>
        <v>Piła</v>
      </c>
      <c r="L70" s="28"/>
      <c r="M70" s="1"/>
      <c r="N70" s="11"/>
      <c r="O70" s="142" t="s">
        <v>77</v>
      </c>
      <c r="P70" s="142"/>
      <c r="Q70" s="28" t="str">
        <f>D9</f>
        <v>JUDO</v>
      </c>
      <c r="R70" s="28"/>
      <c r="S70" s="142" t="s">
        <v>78</v>
      </c>
      <c r="T70" s="142"/>
      <c r="U70" s="143" t="str">
        <f>H9</f>
        <v>Od 30-11-n.e.2016n.e.2016 do 05-12-n.e.2016n.e.2016</v>
      </c>
      <c r="V70" s="143"/>
      <c r="W70" s="142" t="s">
        <v>79</v>
      </c>
      <c r="X70" s="28" t="str">
        <f>K9</f>
        <v>Piła</v>
      </c>
      <c r="Y70" s="28"/>
    </row>
    <row r="71" spans="1:25" ht="24.75" customHeight="1">
      <c r="A71" s="11"/>
      <c r="B71" s="144" t="s">
        <v>80</v>
      </c>
      <c r="C71" s="145" t="s">
        <v>81</v>
      </c>
      <c r="D71" s="145"/>
      <c r="E71" s="144" t="s">
        <v>82</v>
      </c>
      <c r="F71" s="144"/>
      <c r="G71" s="144" t="s">
        <v>83</v>
      </c>
      <c r="H71" s="144"/>
      <c r="I71" s="144" t="s">
        <v>84</v>
      </c>
      <c r="J71" s="144"/>
      <c r="K71" s="144"/>
      <c r="L71" s="145" t="s">
        <v>85</v>
      </c>
      <c r="M71" s="1"/>
      <c r="N71" s="11"/>
      <c r="O71" s="144" t="s">
        <v>80</v>
      </c>
      <c r="P71" s="145" t="s">
        <v>81</v>
      </c>
      <c r="Q71" s="145"/>
      <c r="R71" s="144" t="s">
        <v>82</v>
      </c>
      <c r="S71" s="144"/>
      <c r="T71" s="144" t="s">
        <v>83</v>
      </c>
      <c r="U71" s="144"/>
      <c r="V71" s="144" t="s">
        <v>84</v>
      </c>
      <c r="W71" s="144"/>
      <c r="X71" s="144"/>
      <c r="Y71" s="145" t="s">
        <v>85</v>
      </c>
    </row>
    <row r="72" spans="1:25" ht="16.5" customHeight="1">
      <c r="A72" s="11"/>
      <c r="B72" s="146">
        <v>51</v>
      </c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"/>
      <c r="N72" s="11"/>
      <c r="O72" s="146">
        <v>151</v>
      </c>
      <c r="P72" s="147"/>
      <c r="Q72" s="147"/>
      <c r="R72" s="147"/>
      <c r="S72" s="147"/>
      <c r="T72" s="147"/>
      <c r="U72" s="147"/>
      <c r="V72" s="147"/>
      <c r="W72" s="147"/>
      <c r="X72" s="147"/>
      <c r="Y72" s="147"/>
    </row>
    <row r="73" spans="1:25" ht="16.5" customHeight="1">
      <c r="A73" s="11"/>
      <c r="B73" s="146">
        <v>52</v>
      </c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"/>
      <c r="N73" s="11"/>
      <c r="O73" s="146">
        <v>152</v>
      </c>
      <c r="P73" s="147"/>
      <c r="Q73" s="147"/>
      <c r="R73" s="147"/>
      <c r="S73" s="147"/>
      <c r="T73" s="147"/>
      <c r="U73" s="147"/>
      <c r="V73" s="147"/>
      <c r="W73" s="147"/>
      <c r="X73" s="147"/>
      <c r="Y73" s="147"/>
    </row>
    <row r="74" spans="1:25" ht="16.5" customHeight="1">
      <c r="A74" s="11"/>
      <c r="B74" s="146">
        <v>53</v>
      </c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"/>
      <c r="N74" s="11"/>
      <c r="O74" s="146">
        <v>153</v>
      </c>
      <c r="P74" s="147"/>
      <c r="Q74" s="147"/>
      <c r="R74" s="147"/>
      <c r="S74" s="147"/>
      <c r="T74" s="147"/>
      <c r="U74" s="147"/>
      <c r="V74" s="147"/>
      <c r="W74" s="147"/>
      <c r="X74" s="147"/>
      <c r="Y74" s="147"/>
    </row>
    <row r="75" spans="1:25" ht="16.5" customHeight="1">
      <c r="A75" s="11"/>
      <c r="B75" s="146">
        <v>54</v>
      </c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"/>
      <c r="N75" s="11"/>
      <c r="O75" s="146">
        <v>154</v>
      </c>
      <c r="P75" s="147"/>
      <c r="Q75" s="147"/>
      <c r="R75" s="147"/>
      <c r="S75" s="147"/>
      <c r="T75" s="147"/>
      <c r="U75" s="147"/>
      <c r="V75" s="147"/>
      <c r="W75" s="147"/>
      <c r="X75" s="147"/>
      <c r="Y75" s="147"/>
    </row>
    <row r="76" spans="1:25" ht="16.5" customHeight="1">
      <c r="A76" s="11"/>
      <c r="B76" s="146">
        <v>55</v>
      </c>
      <c r="C76" s="149"/>
      <c r="D76" s="149"/>
      <c r="E76" s="147"/>
      <c r="F76" s="147"/>
      <c r="G76" s="147"/>
      <c r="H76" s="147"/>
      <c r="I76" s="147"/>
      <c r="J76" s="147"/>
      <c r="K76" s="147"/>
      <c r="L76" s="147"/>
      <c r="M76" s="1"/>
      <c r="N76" s="11"/>
      <c r="O76" s="146">
        <v>155</v>
      </c>
      <c r="P76" s="149"/>
      <c r="Q76" s="149"/>
      <c r="R76" s="147"/>
      <c r="S76" s="147"/>
      <c r="T76" s="147"/>
      <c r="U76" s="147"/>
      <c r="V76" s="147"/>
      <c r="W76" s="147"/>
      <c r="X76" s="147"/>
      <c r="Y76" s="147"/>
    </row>
    <row r="77" spans="1:25" ht="16.5" customHeight="1">
      <c r="A77" s="11"/>
      <c r="B77" s="146">
        <v>56</v>
      </c>
      <c r="C77" s="149"/>
      <c r="D77" s="149"/>
      <c r="E77" s="147"/>
      <c r="F77" s="147"/>
      <c r="G77" s="147"/>
      <c r="H77" s="147"/>
      <c r="I77" s="147"/>
      <c r="J77" s="147"/>
      <c r="K77" s="147"/>
      <c r="L77" s="147"/>
      <c r="M77" s="1"/>
      <c r="N77" s="11"/>
      <c r="O77" s="146">
        <v>156</v>
      </c>
      <c r="P77" s="149"/>
      <c r="Q77" s="149"/>
      <c r="R77" s="147"/>
      <c r="S77" s="147"/>
      <c r="T77" s="147"/>
      <c r="U77" s="147"/>
      <c r="V77" s="147"/>
      <c r="W77" s="147"/>
      <c r="X77" s="147"/>
      <c r="Y77" s="147"/>
    </row>
    <row r="78" spans="1:25" ht="16.5" customHeight="1">
      <c r="A78" s="11"/>
      <c r="B78" s="146">
        <v>57</v>
      </c>
      <c r="C78" s="149"/>
      <c r="D78" s="149"/>
      <c r="E78" s="147"/>
      <c r="F78" s="147"/>
      <c r="G78" s="147"/>
      <c r="H78" s="147"/>
      <c r="I78" s="147"/>
      <c r="J78" s="147"/>
      <c r="K78" s="147"/>
      <c r="L78" s="147"/>
      <c r="M78" s="1"/>
      <c r="N78" s="11"/>
      <c r="O78" s="146">
        <v>157</v>
      </c>
      <c r="P78" s="149"/>
      <c r="Q78" s="149"/>
      <c r="R78" s="147"/>
      <c r="S78" s="147"/>
      <c r="T78" s="147"/>
      <c r="U78" s="147"/>
      <c r="V78" s="147"/>
      <c r="W78" s="147"/>
      <c r="X78" s="147"/>
      <c r="Y78" s="147"/>
    </row>
    <row r="79" spans="1:25" ht="16.5" customHeight="1">
      <c r="A79" s="11"/>
      <c r="B79" s="146">
        <v>58</v>
      </c>
      <c r="C79" s="149"/>
      <c r="D79" s="149"/>
      <c r="E79" s="147"/>
      <c r="F79" s="147"/>
      <c r="G79" s="147"/>
      <c r="H79" s="147"/>
      <c r="I79" s="147"/>
      <c r="J79" s="147"/>
      <c r="K79" s="147"/>
      <c r="L79" s="147"/>
      <c r="M79" s="1"/>
      <c r="N79" s="11"/>
      <c r="O79" s="146">
        <v>158</v>
      </c>
      <c r="P79" s="149"/>
      <c r="Q79" s="149"/>
      <c r="R79" s="147"/>
      <c r="S79" s="147"/>
      <c r="T79" s="147"/>
      <c r="U79" s="147"/>
      <c r="V79" s="147"/>
      <c r="W79" s="147"/>
      <c r="X79" s="147"/>
      <c r="Y79" s="147"/>
    </row>
    <row r="80" spans="1:25" ht="16.5" customHeight="1">
      <c r="A80" s="11"/>
      <c r="B80" s="146">
        <v>59</v>
      </c>
      <c r="C80" s="149"/>
      <c r="D80" s="149"/>
      <c r="E80" s="149"/>
      <c r="F80" s="149"/>
      <c r="G80" s="149"/>
      <c r="H80" s="149"/>
      <c r="I80" s="149"/>
      <c r="J80" s="149"/>
      <c r="K80" s="149"/>
      <c r="L80" s="149"/>
      <c r="M80" s="1"/>
      <c r="N80" s="11"/>
      <c r="O80" s="146">
        <v>159</v>
      </c>
      <c r="P80" s="149"/>
      <c r="Q80" s="149"/>
      <c r="R80" s="149"/>
      <c r="S80" s="149"/>
      <c r="T80" s="149"/>
      <c r="U80" s="149"/>
      <c r="V80" s="149"/>
      <c r="W80" s="149"/>
      <c r="X80" s="149"/>
      <c r="Y80" s="149"/>
    </row>
    <row r="81" spans="1:25" ht="16.5" customHeight="1">
      <c r="A81" s="11"/>
      <c r="B81" s="146">
        <v>60</v>
      </c>
      <c r="C81" s="149"/>
      <c r="D81" s="149"/>
      <c r="E81" s="149"/>
      <c r="F81" s="149"/>
      <c r="G81" s="149"/>
      <c r="H81" s="149"/>
      <c r="I81" s="149"/>
      <c r="J81" s="149"/>
      <c r="K81" s="149"/>
      <c r="L81" s="149"/>
      <c r="M81" s="1"/>
      <c r="N81" s="11"/>
      <c r="O81" s="146">
        <v>160</v>
      </c>
      <c r="P81" s="149"/>
      <c r="Q81" s="149"/>
      <c r="R81" s="149"/>
      <c r="S81" s="149"/>
      <c r="T81" s="149"/>
      <c r="U81" s="149"/>
      <c r="V81" s="149"/>
      <c r="W81" s="149"/>
      <c r="X81" s="149"/>
      <c r="Y81" s="149"/>
    </row>
    <row r="82" spans="1:25" ht="16.5" customHeight="1">
      <c r="A82" s="11"/>
      <c r="B82" s="146">
        <v>61</v>
      </c>
      <c r="C82" s="149"/>
      <c r="D82" s="149"/>
      <c r="E82" s="149"/>
      <c r="F82" s="149"/>
      <c r="G82" s="149"/>
      <c r="H82" s="149"/>
      <c r="I82" s="149"/>
      <c r="J82" s="149"/>
      <c r="K82" s="149"/>
      <c r="L82" s="149"/>
      <c r="M82" s="1"/>
      <c r="N82" s="11"/>
      <c r="O82" s="146">
        <v>161</v>
      </c>
      <c r="P82" s="149"/>
      <c r="Q82" s="149"/>
      <c r="R82" s="149"/>
      <c r="S82" s="149"/>
      <c r="T82" s="149"/>
      <c r="U82" s="149"/>
      <c r="V82" s="149"/>
      <c r="W82" s="149"/>
      <c r="X82" s="149"/>
      <c r="Y82" s="149"/>
    </row>
    <row r="83" spans="1:25" ht="16.5" customHeight="1">
      <c r="A83" s="11"/>
      <c r="B83" s="146">
        <v>62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"/>
      <c r="N83" s="11"/>
      <c r="O83" s="146">
        <v>162</v>
      </c>
      <c r="P83" s="149"/>
      <c r="Q83" s="149"/>
      <c r="R83" s="149"/>
      <c r="S83" s="149"/>
      <c r="T83" s="149"/>
      <c r="U83" s="149"/>
      <c r="V83" s="149"/>
      <c r="W83" s="149"/>
      <c r="X83" s="149"/>
      <c r="Y83" s="149"/>
    </row>
    <row r="84" spans="1:25" ht="16.5" customHeight="1">
      <c r="A84" s="11"/>
      <c r="B84" s="146">
        <v>63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"/>
      <c r="N84" s="11"/>
      <c r="O84" s="146">
        <v>163</v>
      </c>
      <c r="P84" s="149"/>
      <c r="Q84" s="149"/>
      <c r="R84" s="149"/>
      <c r="S84" s="149"/>
      <c r="T84" s="149"/>
      <c r="U84" s="149"/>
      <c r="V84" s="149"/>
      <c r="W84" s="149"/>
      <c r="X84" s="149"/>
      <c r="Y84" s="149"/>
    </row>
    <row r="85" spans="1:25" ht="16.5" customHeight="1">
      <c r="A85" s="11"/>
      <c r="B85" s="146">
        <v>64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"/>
      <c r="N85" s="11"/>
      <c r="O85" s="146">
        <v>164</v>
      </c>
      <c r="P85" s="149"/>
      <c r="Q85" s="149"/>
      <c r="R85" s="149"/>
      <c r="S85" s="149"/>
      <c r="T85" s="149"/>
      <c r="U85" s="149"/>
      <c r="V85" s="149"/>
      <c r="W85" s="149"/>
      <c r="X85" s="149"/>
      <c r="Y85" s="149"/>
    </row>
    <row r="86" spans="1:25" ht="16.5" customHeight="1">
      <c r="A86" s="11"/>
      <c r="B86" s="146">
        <v>65</v>
      </c>
      <c r="C86" s="149"/>
      <c r="D86" s="149"/>
      <c r="E86" s="149"/>
      <c r="F86" s="149"/>
      <c r="G86" s="149"/>
      <c r="H86" s="149"/>
      <c r="I86" s="149"/>
      <c r="J86" s="149"/>
      <c r="K86" s="149"/>
      <c r="L86" s="149"/>
      <c r="M86" s="1"/>
      <c r="N86" s="11"/>
      <c r="O86" s="146">
        <v>165</v>
      </c>
      <c r="P86" s="149"/>
      <c r="Q86" s="149"/>
      <c r="R86" s="149"/>
      <c r="S86" s="149"/>
      <c r="T86" s="149"/>
      <c r="U86" s="149"/>
      <c r="V86" s="149"/>
      <c r="W86" s="149"/>
      <c r="X86" s="149"/>
      <c r="Y86" s="149"/>
    </row>
    <row r="87" spans="1:25" ht="16.5" customHeight="1">
      <c r="A87" s="11"/>
      <c r="B87" s="146">
        <v>66</v>
      </c>
      <c r="C87" s="149"/>
      <c r="D87" s="149"/>
      <c r="E87" s="149"/>
      <c r="F87" s="149"/>
      <c r="G87" s="149"/>
      <c r="H87" s="149"/>
      <c r="I87" s="149"/>
      <c r="J87" s="149"/>
      <c r="K87" s="149"/>
      <c r="L87" s="149"/>
      <c r="M87" s="1"/>
      <c r="N87" s="11"/>
      <c r="O87" s="146">
        <v>166</v>
      </c>
      <c r="P87" s="149"/>
      <c r="Q87" s="149"/>
      <c r="R87" s="149"/>
      <c r="S87" s="149"/>
      <c r="T87" s="149"/>
      <c r="U87" s="149"/>
      <c r="V87" s="149"/>
      <c r="W87" s="149"/>
      <c r="X87" s="149"/>
      <c r="Y87" s="149"/>
    </row>
    <row r="88" spans="1:25" ht="16.5" customHeight="1">
      <c r="A88" s="11"/>
      <c r="B88" s="146">
        <v>67</v>
      </c>
      <c r="C88" s="149"/>
      <c r="D88" s="149"/>
      <c r="E88" s="149"/>
      <c r="F88" s="149"/>
      <c r="G88" s="149"/>
      <c r="H88" s="149"/>
      <c r="I88" s="149"/>
      <c r="J88" s="149"/>
      <c r="K88" s="149"/>
      <c r="L88" s="149"/>
      <c r="M88" s="1"/>
      <c r="N88" s="11"/>
      <c r="O88" s="146">
        <v>167</v>
      </c>
      <c r="P88" s="149"/>
      <c r="Q88" s="149"/>
      <c r="R88" s="149"/>
      <c r="S88" s="149"/>
      <c r="T88" s="149"/>
      <c r="U88" s="149"/>
      <c r="V88" s="149"/>
      <c r="W88" s="149"/>
      <c r="X88" s="149"/>
      <c r="Y88" s="149"/>
    </row>
    <row r="89" spans="1:25" ht="16.5" customHeight="1">
      <c r="A89" s="11"/>
      <c r="B89" s="146">
        <v>68</v>
      </c>
      <c r="C89" s="149"/>
      <c r="D89" s="149"/>
      <c r="E89" s="149"/>
      <c r="F89" s="149"/>
      <c r="G89" s="149"/>
      <c r="H89" s="149"/>
      <c r="I89" s="149"/>
      <c r="J89" s="149"/>
      <c r="K89" s="149"/>
      <c r="L89" s="149"/>
      <c r="M89" s="1"/>
      <c r="N89" s="11"/>
      <c r="O89" s="146">
        <v>168</v>
      </c>
      <c r="P89" s="149"/>
      <c r="Q89" s="149"/>
      <c r="R89" s="149"/>
      <c r="S89" s="149"/>
      <c r="T89" s="149"/>
      <c r="U89" s="149"/>
      <c r="V89" s="149"/>
      <c r="W89" s="149"/>
      <c r="X89" s="149"/>
      <c r="Y89" s="149"/>
    </row>
    <row r="90" spans="1:25" ht="16.5" customHeight="1">
      <c r="A90" s="11"/>
      <c r="B90" s="146">
        <v>69</v>
      </c>
      <c r="C90" s="149"/>
      <c r="D90" s="149"/>
      <c r="E90" s="149"/>
      <c r="F90" s="149"/>
      <c r="G90" s="149"/>
      <c r="H90" s="149"/>
      <c r="I90" s="149"/>
      <c r="J90" s="149"/>
      <c r="K90" s="149"/>
      <c r="L90" s="149"/>
      <c r="M90" s="1"/>
      <c r="N90" s="11"/>
      <c r="O90" s="146">
        <v>169</v>
      </c>
      <c r="P90" s="149"/>
      <c r="Q90" s="149"/>
      <c r="R90" s="149"/>
      <c r="S90" s="149"/>
      <c r="T90" s="149"/>
      <c r="U90" s="149"/>
      <c r="V90" s="149"/>
      <c r="W90" s="149"/>
      <c r="X90" s="149"/>
      <c r="Y90" s="149"/>
    </row>
    <row r="91" spans="1:25" ht="16.5" customHeight="1">
      <c r="A91" s="11"/>
      <c r="B91" s="146">
        <v>70</v>
      </c>
      <c r="C91" s="149"/>
      <c r="D91" s="149"/>
      <c r="E91" s="149"/>
      <c r="F91" s="149"/>
      <c r="G91" s="149"/>
      <c r="H91" s="149"/>
      <c r="I91" s="149"/>
      <c r="J91" s="149"/>
      <c r="K91" s="149"/>
      <c r="L91" s="149"/>
      <c r="M91" s="1"/>
      <c r="N91" s="11"/>
      <c r="O91" s="146">
        <v>170</v>
      </c>
      <c r="P91" s="149"/>
      <c r="Q91" s="149"/>
      <c r="R91" s="149"/>
      <c r="S91" s="149"/>
      <c r="T91" s="149"/>
      <c r="U91" s="149"/>
      <c r="V91" s="149"/>
      <c r="W91" s="149"/>
      <c r="X91" s="149"/>
      <c r="Y91" s="149"/>
    </row>
    <row r="92" spans="1:25" ht="16.5" customHeight="1">
      <c r="A92" s="11"/>
      <c r="B92" s="146">
        <v>71</v>
      </c>
      <c r="C92" s="149"/>
      <c r="D92" s="149"/>
      <c r="E92" s="149"/>
      <c r="F92" s="149"/>
      <c r="G92" s="149"/>
      <c r="H92" s="149"/>
      <c r="I92" s="149"/>
      <c r="J92" s="149"/>
      <c r="K92" s="149"/>
      <c r="L92" s="149"/>
      <c r="M92" s="1"/>
      <c r="N92" s="11"/>
      <c r="O92" s="146">
        <v>171</v>
      </c>
      <c r="P92" s="149"/>
      <c r="Q92" s="149"/>
      <c r="R92" s="149"/>
      <c r="S92" s="149"/>
      <c r="T92" s="149"/>
      <c r="U92" s="149"/>
      <c r="V92" s="149"/>
      <c r="W92" s="149"/>
      <c r="X92" s="149"/>
      <c r="Y92" s="149"/>
    </row>
    <row r="93" spans="1:25" ht="16.5" customHeight="1">
      <c r="A93" s="11"/>
      <c r="B93" s="146">
        <v>72</v>
      </c>
      <c r="C93" s="149"/>
      <c r="D93" s="149"/>
      <c r="E93" s="149"/>
      <c r="F93" s="149"/>
      <c r="G93" s="149"/>
      <c r="H93" s="149"/>
      <c r="I93" s="149"/>
      <c r="J93" s="149"/>
      <c r="K93" s="149"/>
      <c r="L93" s="149"/>
      <c r="M93" s="1"/>
      <c r="N93" s="11"/>
      <c r="O93" s="146">
        <v>172</v>
      </c>
      <c r="P93" s="149"/>
      <c r="Q93" s="149"/>
      <c r="R93" s="149"/>
      <c r="S93" s="149"/>
      <c r="T93" s="149"/>
      <c r="U93" s="149"/>
      <c r="V93" s="149"/>
      <c r="W93" s="149"/>
      <c r="X93" s="149"/>
      <c r="Y93" s="149"/>
    </row>
    <row r="94" spans="1:25" ht="16.5" customHeight="1">
      <c r="A94" s="153"/>
      <c r="B94" s="146">
        <v>73</v>
      </c>
      <c r="C94" s="149"/>
      <c r="D94" s="149"/>
      <c r="E94" s="149"/>
      <c r="F94" s="149"/>
      <c r="G94" s="149"/>
      <c r="H94" s="149"/>
      <c r="I94" s="149"/>
      <c r="J94" s="149"/>
      <c r="K94" s="149"/>
      <c r="L94" s="149"/>
      <c r="M94" s="1"/>
      <c r="N94" s="153"/>
      <c r="O94" s="146">
        <v>173</v>
      </c>
      <c r="P94" s="149"/>
      <c r="Q94" s="149"/>
      <c r="R94" s="149"/>
      <c r="S94" s="149"/>
      <c r="T94" s="149"/>
      <c r="U94" s="149"/>
      <c r="V94" s="149"/>
      <c r="W94" s="149"/>
      <c r="X94" s="149"/>
      <c r="Y94" s="149"/>
    </row>
    <row r="95" spans="1:25" ht="16.5" customHeight="1">
      <c r="A95" s="153"/>
      <c r="B95" s="146">
        <v>74</v>
      </c>
      <c r="C95" s="149"/>
      <c r="D95" s="149"/>
      <c r="E95" s="149"/>
      <c r="F95" s="149"/>
      <c r="G95" s="149"/>
      <c r="H95" s="149"/>
      <c r="I95" s="149"/>
      <c r="J95" s="149"/>
      <c r="K95" s="149"/>
      <c r="L95" s="149"/>
      <c r="M95" s="1"/>
      <c r="N95" s="153"/>
      <c r="O95" s="146">
        <v>174</v>
      </c>
      <c r="P95" s="149"/>
      <c r="Q95" s="149"/>
      <c r="R95" s="149"/>
      <c r="S95" s="149"/>
      <c r="T95" s="149"/>
      <c r="U95" s="149"/>
      <c r="V95" s="149"/>
      <c r="W95" s="149"/>
      <c r="X95" s="149"/>
      <c r="Y95" s="149"/>
    </row>
    <row r="96" spans="1:25" ht="16.5" customHeight="1">
      <c r="A96" s="153"/>
      <c r="B96" s="146">
        <v>75</v>
      </c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"/>
      <c r="N96" s="153"/>
      <c r="O96" s="146">
        <v>175</v>
      </c>
      <c r="P96" s="149"/>
      <c r="Q96" s="149"/>
      <c r="R96" s="149"/>
      <c r="S96" s="149"/>
      <c r="T96" s="149"/>
      <c r="U96" s="149"/>
      <c r="V96" s="149"/>
      <c r="W96" s="149"/>
      <c r="X96" s="149"/>
      <c r="Y96" s="149"/>
    </row>
    <row r="97" spans="1:25" ht="16.5" customHeight="1">
      <c r="A97" s="153"/>
      <c r="B97" s="146">
        <v>76</v>
      </c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"/>
      <c r="N97" s="153"/>
      <c r="O97" s="146">
        <v>176</v>
      </c>
      <c r="P97" s="149"/>
      <c r="Q97" s="149"/>
      <c r="R97" s="149"/>
      <c r="S97" s="149"/>
      <c r="T97" s="149"/>
      <c r="U97" s="149"/>
      <c r="V97" s="149"/>
      <c r="W97" s="149"/>
      <c r="X97" s="149"/>
      <c r="Y97" s="149"/>
    </row>
    <row r="98" spans="1:25" ht="16.5" customHeight="1">
      <c r="A98" s="153"/>
      <c r="B98" s="146">
        <v>77</v>
      </c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"/>
      <c r="N98" s="153"/>
      <c r="O98" s="146">
        <v>177</v>
      </c>
      <c r="P98" s="149"/>
      <c r="Q98" s="149"/>
      <c r="R98" s="149"/>
      <c r="S98" s="149"/>
      <c r="T98" s="149"/>
      <c r="U98" s="149"/>
      <c r="V98" s="149"/>
      <c r="W98" s="149"/>
      <c r="X98" s="149"/>
      <c r="Y98" s="149"/>
    </row>
    <row r="99" spans="1:25" ht="16.5" customHeight="1">
      <c r="A99" s="153"/>
      <c r="B99" s="146">
        <v>78</v>
      </c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"/>
      <c r="N99" s="153"/>
      <c r="O99" s="146">
        <v>178</v>
      </c>
      <c r="P99" s="149"/>
      <c r="Q99" s="149"/>
      <c r="R99" s="149"/>
      <c r="S99" s="149"/>
      <c r="T99" s="149"/>
      <c r="U99" s="149"/>
      <c r="V99" s="149"/>
      <c r="W99" s="149"/>
      <c r="X99" s="149"/>
      <c r="Y99" s="149"/>
    </row>
    <row r="100" spans="1:25" ht="16.5" customHeight="1">
      <c r="A100" s="153"/>
      <c r="B100" s="146">
        <v>79</v>
      </c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"/>
      <c r="N100" s="153"/>
      <c r="O100" s="146">
        <v>179</v>
      </c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</row>
    <row r="101" spans="1:25" ht="16.5" customHeight="1">
      <c r="A101" s="1"/>
      <c r="B101" s="146">
        <v>80</v>
      </c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"/>
      <c r="N101" s="1"/>
      <c r="O101" s="146">
        <v>180</v>
      </c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</row>
    <row r="102" spans="1:25" ht="16.5" customHeight="1">
      <c r="A102" s="1"/>
      <c r="B102" s="146">
        <v>81</v>
      </c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"/>
      <c r="N102" s="1"/>
      <c r="O102" s="146">
        <v>181</v>
      </c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</row>
    <row r="103" spans="1:25" ht="16.5" customHeight="1">
      <c r="A103" s="1"/>
      <c r="B103" s="146">
        <v>82</v>
      </c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"/>
      <c r="N103" s="1"/>
      <c r="O103" s="146">
        <v>182</v>
      </c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</row>
    <row r="104" spans="1:25" ht="16.5" customHeight="1">
      <c r="A104" s="1"/>
      <c r="B104" s="146">
        <v>83</v>
      </c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"/>
      <c r="N104" s="1"/>
      <c r="O104" s="146">
        <v>183</v>
      </c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</row>
    <row r="105" spans="1:25" ht="16.5" customHeight="1">
      <c r="A105" s="1"/>
      <c r="B105" s="146">
        <v>84</v>
      </c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"/>
      <c r="N105" s="1"/>
      <c r="O105" s="146">
        <v>184</v>
      </c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</row>
    <row r="106" spans="1:25" ht="16.5" customHeight="1">
      <c r="A106" s="1"/>
      <c r="B106" s="146">
        <v>85</v>
      </c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"/>
      <c r="N106" s="1"/>
      <c r="O106" s="146">
        <v>185</v>
      </c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</row>
    <row r="107" spans="1:25" ht="16.5" customHeight="1">
      <c r="A107" s="1"/>
      <c r="B107" s="146">
        <v>86</v>
      </c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"/>
      <c r="N107" s="1"/>
      <c r="O107" s="146">
        <v>186</v>
      </c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</row>
    <row r="108" spans="1:25" ht="16.5" customHeight="1">
      <c r="A108" s="1"/>
      <c r="B108" s="146">
        <v>87</v>
      </c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"/>
      <c r="N108" s="1"/>
      <c r="O108" s="146">
        <v>187</v>
      </c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</row>
    <row r="109" spans="1:25" ht="16.5" customHeight="1">
      <c r="A109" s="1"/>
      <c r="B109" s="146">
        <v>88</v>
      </c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"/>
      <c r="N109" s="1"/>
      <c r="O109" s="146">
        <v>188</v>
      </c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</row>
    <row r="110" spans="1:25" ht="16.5" customHeight="1">
      <c r="A110" s="1"/>
      <c r="B110" s="146">
        <v>89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"/>
      <c r="N110" s="1"/>
      <c r="O110" s="146">
        <v>189</v>
      </c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</row>
    <row r="111" spans="1:25" ht="16.5" customHeight="1">
      <c r="A111" s="1"/>
      <c r="B111" s="146">
        <v>90</v>
      </c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"/>
      <c r="N111" s="1"/>
      <c r="O111" s="146">
        <v>190</v>
      </c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</row>
    <row r="112" spans="1:25" ht="16.5" customHeight="1">
      <c r="A112" s="1"/>
      <c r="B112" s="146">
        <v>91</v>
      </c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"/>
      <c r="N112" s="1"/>
      <c r="O112" s="146">
        <v>191</v>
      </c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</row>
    <row r="113" spans="1:25" ht="16.5" customHeight="1">
      <c r="A113" s="1"/>
      <c r="B113" s="146">
        <v>92</v>
      </c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"/>
      <c r="N113" s="1"/>
      <c r="O113" s="146">
        <v>192</v>
      </c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</row>
    <row r="114" spans="1:25" ht="16.5" customHeight="1">
      <c r="A114" s="1"/>
      <c r="B114" s="146">
        <v>93</v>
      </c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"/>
      <c r="N114" s="1"/>
      <c r="O114" s="146">
        <v>193</v>
      </c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</row>
    <row r="115" spans="1:25" ht="16.5" customHeight="1">
      <c r="A115" s="1"/>
      <c r="B115" s="146">
        <v>94</v>
      </c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"/>
      <c r="N115" s="1"/>
      <c r="O115" s="146">
        <v>194</v>
      </c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</row>
    <row r="116" spans="1:25" ht="16.5" customHeight="1">
      <c r="A116" s="1"/>
      <c r="B116" s="146">
        <v>95</v>
      </c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"/>
      <c r="N116" s="1"/>
      <c r="O116" s="146">
        <v>195</v>
      </c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</row>
    <row r="117" spans="1:25" ht="16.5" customHeight="1">
      <c r="A117" s="1"/>
      <c r="B117" s="146">
        <v>96</v>
      </c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"/>
      <c r="N117" s="1"/>
      <c r="O117" s="146">
        <v>196</v>
      </c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</row>
    <row r="118" spans="1:25" ht="16.5" customHeight="1">
      <c r="A118" s="1"/>
      <c r="B118" s="146">
        <v>97</v>
      </c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"/>
      <c r="N118" s="1"/>
      <c r="O118" s="146">
        <v>197</v>
      </c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</row>
    <row r="119" spans="1:25" ht="16.5" customHeight="1">
      <c r="A119" s="1"/>
      <c r="B119" s="146">
        <v>98</v>
      </c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"/>
      <c r="N119" s="1"/>
      <c r="O119" s="146">
        <v>198</v>
      </c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</row>
    <row r="120" spans="1:25" ht="16.5" customHeight="1">
      <c r="A120" s="1"/>
      <c r="B120" s="146">
        <v>99</v>
      </c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"/>
      <c r="N120" s="1"/>
      <c r="O120" s="146">
        <v>199</v>
      </c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</row>
    <row r="121" spans="1:25" ht="16.5" customHeight="1">
      <c r="A121" s="1"/>
      <c r="B121" s="146">
        <v>100</v>
      </c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"/>
      <c r="N121" s="1"/>
      <c r="O121" s="146">
        <v>200</v>
      </c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</row>
    <row r="122" spans="1:25" ht="12.75">
      <c r="A122" s="1"/>
      <c r="B122" s="1"/>
      <c r="C122" s="1"/>
      <c r="D122" s="1"/>
      <c r="E122" s="1"/>
      <c r="F122" s="1"/>
      <c r="G122" s="1"/>
      <c r="H122" s="1"/>
      <c r="I122" s="154" t="s">
        <v>105</v>
      </c>
      <c r="J122" s="155"/>
      <c r="K122" s="155"/>
      <c r="L122" s="155"/>
      <c r="M122" s="1"/>
      <c r="N122" s="1"/>
      <c r="O122" s="1"/>
      <c r="P122" s="1"/>
      <c r="Q122" s="1"/>
      <c r="R122" s="1"/>
      <c r="S122" s="1"/>
      <c r="T122" s="1"/>
      <c r="U122" s="1"/>
      <c r="V122" s="154" t="s">
        <v>105</v>
      </c>
      <c r="W122" s="155"/>
      <c r="X122" s="155"/>
      <c r="Y122" s="155"/>
    </row>
  </sheetData>
  <sheetProtection selectLockedCells="1" selectUnlockedCells="1"/>
  <mergeCells count="852">
    <mergeCell ref="K3:L3"/>
    <mergeCell ref="X3:Y3"/>
    <mergeCell ref="G6:L6"/>
    <mergeCell ref="T6:Y6"/>
    <mergeCell ref="B7:L7"/>
    <mergeCell ref="O7:Y7"/>
    <mergeCell ref="B8:L8"/>
    <mergeCell ref="O8:Y8"/>
    <mergeCell ref="B9:C9"/>
    <mergeCell ref="D9:E9"/>
    <mergeCell ref="F9:G9"/>
    <mergeCell ref="H9:I9"/>
    <mergeCell ref="K9:L9"/>
    <mergeCell ref="O9:P9"/>
    <mergeCell ref="Q9:R9"/>
    <mergeCell ref="S9:T9"/>
    <mergeCell ref="U9:V9"/>
    <mergeCell ref="X9:Y9"/>
    <mergeCell ref="C10:D10"/>
    <mergeCell ref="E10:F10"/>
    <mergeCell ref="G10:H10"/>
    <mergeCell ref="I10:K10"/>
    <mergeCell ref="P10:Q10"/>
    <mergeCell ref="R10:S10"/>
    <mergeCell ref="T10:U10"/>
    <mergeCell ref="V10:X10"/>
    <mergeCell ref="C11:D11"/>
    <mergeCell ref="E11:F11"/>
    <mergeCell ref="G11:H11"/>
    <mergeCell ref="I11:K11"/>
    <mergeCell ref="P11:Q11"/>
    <mergeCell ref="R11:S11"/>
    <mergeCell ref="T11:U11"/>
    <mergeCell ref="V11:X11"/>
    <mergeCell ref="C12:D12"/>
    <mergeCell ref="E12:F12"/>
    <mergeCell ref="G12:H12"/>
    <mergeCell ref="I12:K12"/>
    <mergeCell ref="P12:Q12"/>
    <mergeCell ref="R12:S12"/>
    <mergeCell ref="T12:U12"/>
    <mergeCell ref="V12:X12"/>
    <mergeCell ref="C13:D13"/>
    <mergeCell ref="E13:F13"/>
    <mergeCell ref="G13:H13"/>
    <mergeCell ref="I13:K13"/>
    <mergeCell ref="P13:Q13"/>
    <mergeCell ref="R13:S13"/>
    <mergeCell ref="T13:U13"/>
    <mergeCell ref="V13:X13"/>
    <mergeCell ref="C14:D14"/>
    <mergeCell ref="E14:F14"/>
    <mergeCell ref="G14:H14"/>
    <mergeCell ref="I14:K14"/>
    <mergeCell ref="P14:Q14"/>
    <mergeCell ref="R14:S14"/>
    <mergeCell ref="T14:U14"/>
    <mergeCell ref="V14:X14"/>
    <mergeCell ref="C15:D15"/>
    <mergeCell ref="E15:F15"/>
    <mergeCell ref="G15:H15"/>
    <mergeCell ref="I15:K15"/>
    <mergeCell ref="P15:Q15"/>
    <mergeCell ref="R15:S15"/>
    <mergeCell ref="T15:U15"/>
    <mergeCell ref="V15:X15"/>
    <mergeCell ref="C16:D16"/>
    <mergeCell ref="E16:F16"/>
    <mergeCell ref="G16:H16"/>
    <mergeCell ref="I16:K16"/>
    <mergeCell ref="P16:Q16"/>
    <mergeCell ref="R16:S16"/>
    <mergeCell ref="T16:U16"/>
    <mergeCell ref="V16:X16"/>
    <mergeCell ref="C17:D17"/>
    <mergeCell ref="E17:F17"/>
    <mergeCell ref="G17:H17"/>
    <mergeCell ref="I17:K17"/>
    <mergeCell ref="P17:Q17"/>
    <mergeCell ref="R17:S17"/>
    <mergeCell ref="T17:U17"/>
    <mergeCell ref="V17:X17"/>
    <mergeCell ref="C18:D18"/>
    <mergeCell ref="E18:F18"/>
    <mergeCell ref="G18:H18"/>
    <mergeCell ref="I18:K18"/>
    <mergeCell ref="P18:Q18"/>
    <mergeCell ref="R18:S18"/>
    <mergeCell ref="T18:U18"/>
    <mergeCell ref="V18:X18"/>
    <mergeCell ref="C19:D19"/>
    <mergeCell ref="E19:F19"/>
    <mergeCell ref="G19:H19"/>
    <mergeCell ref="I19:K19"/>
    <mergeCell ref="P19:Q19"/>
    <mergeCell ref="R19:S19"/>
    <mergeCell ref="T19:U19"/>
    <mergeCell ref="V19:X19"/>
    <mergeCell ref="C20:D20"/>
    <mergeCell ref="E20:F20"/>
    <mergeCell ref="G20:H20"/>
    <mergeCell ref="I20:K20"/>
    <mergeCell ref="P20:Q20"/>
    <mergeCell ref="R20:S20"/>
    <mergeCell ref="T20:U20"/>
    <mergeCell ref="V20:X20"/>
    <mergeCell ref="C21:D21"/>
    <mergeCell ref="E21:F21"/>
    <mergeCell ref="G21:H21"/>
    <mergeCell ref="I21:K21"/>
    <mergeCell ref="P21:Q21"/>
    <mergeCell ref="R21:S21"/>
    <mergeCell ref="T21:U21"/>
    <mergeCell ref="V21:X21"/>
    <mergeCell ref="C22:D22"/>
    <mergeCell ref="E22:F22"/>
    <mergeCell ref="G22:H22"/>
    <mergeCell ref="I22:K22"/>
    <mergeCell ref="P22:Q22"/>
    <mergeCell ref="R22:S22"/>
    <mergeCell ref="T22:U22"/>
    <mergeCell ref="V22:X22"/>
    <mergeCell ref="C23:D23"/>
    <mergeCell ref="E23:F23"/>
    <mergeCell ref="G23:H23"/>
    <mergeCell ref="I23:K23"/>
    <mergeCell ref="P23:Q23"/>
    <mergeCell ref="R23:S23"/>
    <mergeCell ref="T23:U23"/>
    <mergeCell ref="V23:X23"/>
    <mergeCell ref="C24:D24"/>
    <mergeCell ref="E24:F24"/>
    <mergeCell ref="G24:H24"/>
    <mergeCell ref="I24:K24"/>
    <mergeCell ref="P24:Q24"/>
    <mergeCell ref="R24:S24"/>
    <mergeCell ref="T24:U24"/>
    <mergeCell ref="V24:X24"/>
    <mergeCell ref="C25:D25"/>
    <mergeCell ref="E25:F25"/>
    <mergeCell ref="G25:H25"/>
    <mergeCell ref="I25:K25"/>
    <mergeCell ref="P25:Q25"/>
    <mergeCell ref="R25:S25"/>
    <mergeCell ref="T25:U25"/>
    <mergeCell ref="V25:X25"/>
    <mergeCell ref="C26:D26"/>
    <mergeCell ref="E26:F26"/>
    <mergeCell ref="G26:H26"/>
    <mergeCell ref="I26:K26"/>
    <mergeCell ref="P26:Q26"/>
    <mergeCell ref="R26:S26"/>
    <mergeCell ref="T26:U26"/>
    <mergeCell ref="V26:X26"/>
    <mergeCell ref="C27:D27"/>
    <mergeCell ref="E27:F27"/>
    <mergeCell ref="G27:H27"/>
    <mergeCell ref="I27:K27"/>
    <mergeCell ref="P27:Q27"/>
    <mergeCell ref="R27:S27"/>
    <mergeCell ref="T27:U27"/>
    <mergeCell ref="V27:X27"/>
    <mergeCell ref="C28:D28"/>
    <mergeCell ref="E28:F28"/>
    <mergeCell ref="G28:H28"/>
    <mergeCell ref="I28:K28"/>
    <mergeCell ref="P28:Q28"/>
    <mergeCell ref="R28:S28"/>
    <mergeCell ref="T28:U28"/>
    <mergeCell ref="V28:X28"/>
    <mergeCell ref="C29:D29"/>
    <mergeCell ref="E29:F29"/>
    <mergeCell ref="G29:H29"/>
    <mergeCell ref="I29:K29"/>
    <mergeCell ref="P29:Q29"/>
    <mergeCell ref="R29:S29"/>
    <mergeCell ref="T29:U29"/>
    <mergeCell ref="V29:X29"/>
    <mergeCell ref="C30:D30"/>
    <mergeCell ref="E30:F30"/>
    <mergeCell ref="G30:H30"/>
    <mergeCell ref="I30:K30"/>
    <mergeCell ref="P30:Q30"/>
    <mergeCell ref="R30:S30"/>
    <mergeCell ref="T30:U30"/>
    <mergeCell ref="V30:X30"/>
    <mergeCell ref="C31:D31"/>
    <mergeCell ref="E31:F31"/>
    <mergeCell ref="G31:H31"/>
    <mergeCell ref="I31:K31"/>
    <mergeCell ref="P31:Q31"/>
    <mergeCell ref="R31:S31"/>
    <mergeCell ref="T31:U31"/>
    <mergeCell ref="V31:X31"/>
    <mergeCell ref="C32:D32"/>
    <mergeCell ref="E32:F32"/>
    <mergeCell ref="G32:H32"/>
    <mergeCell ref="I32:K32"/>
    <mergeCell ref="P32:Q32"/>
    <mergeCell ref="R32:S32"/>
    <mergeCell ref="T32:U32"/>
    <mergeCell ref="V32:X32"/>
    <mergeCell ref="C33:D33"/>
    <mergeCell ref="E33:F33"/>
    <mergeCell ref="G33:H33"/>
    <mergeCell ref="I33:K33"/>
    <mergeCell ref="P33:Q33"/>
    <mergeCell ref="R33:S33"/>
    <mergeCell ref="T33:U33"/>
    <mergeCell ref="V33:X33"/>
    <mergeCell ref="C34:D34"/>
    <mergeCell ref="E34:F34"/>
    <mergeCell ref="G34:H34"/>
    <mergeCell ref="I34:K34"/>
    <mergeCell ref="P34:Q34"/>
    <mergeCell ref="R34:S34"/>
    <mergeCell ref="T34:U34"/>
    <mergeCell ref="V34:X34"/>
    <mergeCell ref="C35:D35"/>
    <mergeCell ref="E35:F35"/>
    <mergeCell ref="G35:H35"/>
    <mergeCell ref="I35:K35"/>
    <mergeCell ref="P35:Q35"/>
    <mergeCell ref="R35:S35"/>
    <mergeCell ref="T35:U35"/>
    <mergeCell ref="V35:X35"/>
    <mergeCell ref="C36:D36"/>
    <mergeCell ref="E36:F36"/>
    <mergeCell ref="G36:H36"/>
    <mergeCell ref="I36:K36"/>
    <mergeCell ref="P36:Q36"/>
    <mergeCell ref="R36:S36"/>
    <mergeCell ref="T36:U36"/>
    <mergeCell ref="V36:X36"/>
    <mergeCell ref="C37:D37"/>
    <mergeCell ref="E37:F37"/>
    <mergeCell ref="G37:H37"/>
    <mergeCell ref="I37:K37"/>
    <mergeCell ref="P37:Q37"/>
    <mergeCell ref="R37:S37"/>
    <mergeCell ref="T37:U37"/>
    <mergeCell ref="V37:X37"/>
    <mergeCell ref="C38:D38"/>
    <mergeCell ref="E38:F38"/>
    <mergeCell ref="G38:H38"/>
    <mergeCell ref="I38:K38"/>
    <mergeCell ref="P38:Q38"/>
    <mergeCell ref="R38:S38"/>
    <mergeCell ref="T38:U38"/>
    <mergeCell ref="V38:X38"/>
    <mergeCell ref="C39:D39"/>
    <mergeCell ref="E39:F39"/>
    <mergeCell ref="G39:H39"/>
    <mergeCell ref="I39:K39"/>
    <mergeCell ref="P39:Q39"/>
    <mergeCell ref="R39:S39"/>
    <mergeCell ref="T39:U39"/>
    <mergeCell ref="V39:X39"/>
    <mergeCell ref="C40:D40"/>
    <mergeCell ref="E40:F40"/>
    <mergeCell ref="G40:H40"/>
    <mergeCell ref="I40:K40"/>
    <mergeCell ref="P40:Q40"/>
    <mergeCell ref="R40:S40"/>
    <mergeCell ref="T40:U40"/>
    <mergeCell ref="V40:X40"/>
    <mergeCell ref="C41:D41"/>
    <mergeCell ref="E41:F41"/>
    <mergeCell ref="G41:H41"/>
    <mergeCell ref="I41:K41"/>
    <mergeCell ref="P41:Q41"/>
    <mergeCell ref="R41:S41"/>
    <mergeCell ref="T41:U41"/>
    <mergeCell ref="V41:X41"/>
    <mergeCell ref="C42:D42"/>
    <mergeCell ref="E42:F42"/>
    <mergeCell ref="G42:H42"/>
    <mergeCell ref="I42:K42"/>
    <mergeCell ref="P42:Q42"/>
    <mergeCell ref="R42:S42"/>
    <mergeCell ref="T42:U42"/>
    <mergeCell ref="V42:X42"/>
    <mergeCell ref="C43:D43"/>
    <mergeCell ref="E43:F43"/>
    <mergeCell ref="G43:H43"/>
    <mergeCell ref="I43:K43"/>
    <mergeCell ref="P43:Q43"/>
    <mergeCell ref="R43:S43"/>
    <mergeCell ref="T43:U43"/>
    <mergeCell ref="V43:X43"/>
    <mergeCell ref="C44:D44"/>
    <mergeCell ref="E44:F44"/>
    <mergeCell ref="G44:H44"/>
    <mergeCell ref="I44:K44"/>
    <mergeCell ref="P44:Q44"/>
    <mergeCell ref="R44:S44"/>
    <mergeCell ref="T44:U44"/>
    <mergeCell ref="V44:X44"/>
    <mergeCell ref="C45:D45"/>
    <mergeCell ref="E45:F45"/>
    <mergeCell ref="G45:H45"/>
    <mergeCell ref="I45:K45"/>
    <mergeCell ref="P45:Q45"/>
    <mergeCell ref="R45:S45"/>
    <mergeCell ref="T45:U45"/>
    <mergeCell ref="V45:X45"/>
    <mergeCell ref="C46:D46"/>
    <mergeCell ref="E46:F46"/>
    <mergeCell ref="G46:H46"/>
    <mergeCell ref="I46:K46"/>
    <mergeCell ref="P46:Q46"/>
    <mergeCell ref="R46:S46"/>
    <mergeCell ref="T46:U46"/>
    <mergeCell ref="V46:X46"/>
    <mergeCell ref="C47:D47"/>
    <mergeCell ref="E47:F47"/>
    <mergeCell ref="G47:H47"/>
    <mergeCell ref="I47:K47"/>
    <mergeCell ref="P47:Q47"/>
    <mergeCell ref="R47:S47"/>
    <mergeCell ref="T47:U47"/>
    <mergeCell ref="V47:X47"/>
    <mergeCell ref="C48:D48"/>
    <mergeCell ref="E48:F48"/>
    <mergeCell ref="G48:H48"/>
    <mergeCell ref="I48:K48"/>
    <mergeCell ref="P48:Q48"/>
    <mergeCell ref="R48:S48"/>
    <mergeCell ref="T48:U48"/>
    <mergeCell ref="V48:X48"/>
    <mergeCell ref="C49:D49"/>
    <mergeCell ref="E49:F49"/>
    <mergeCell ref="G49:H49"/>
    <mergeCell ref="I49:K49"/>
    <mergeCell ref="P49:Q49"/>
    <mergeCell ref="R49:S49"/>
    <mergeCell ref="T49:U49"/>
    <mergeCell ref="V49:X49"/>
    <mergeCell ref="C50:D50"/>
    <mergeCell ref="E50:F50"/>
    <mergeCell ref="G50:H50"/>
    <mergeCell ref="I50:K50"/>
    <mergeCell ref="P50:Q50"/>
    <mergeCell ref="R50:S50"/>
    <mergeCell ref="T50:U50"/>
    <mergeCell ref="V50:X50"/>
    <mergeCell ref="C51:D51"/>
    <mergeCell ref="E51:F51"/>
    <mergeCell ref="G51:H51"/>
    <mergeCell ref="I51:K51"/>
    <mergeCell ref="P51:Q51"/>
    <mergeCell ref="R51:S51"/>
    <mergeCell ref="T51:U51"/>
    <mergeCell ref="V51:X51"/>
    <mergeCell ref="C52:D52"/>
    <mergeCell ref="E52:F52"/>
    <mergeCell ref="G52:H52"/>
    <mergeCell ref="I52:K52"/>
    <mergeCell ref="P52:Q52"/>
    <mergeCell ref="R52:S52"/>
    <mergeCell ref="T52:U52"/>
    <mergeCell ref="V52:X52"/>
    <mergeCell ref="C53:D53"/>
    <mergeCell ref="E53:F53"/>
    <mergeCell ref="G53:H53"/>
    <mergeCell ref="I53:K53"/>
    <mergeCell ref="P53:Q53"/>
    <mergeCell ref="R53:S53"/>
    <mergeCell ref="T53:U53"/>
    <mergeCell ref="V53:X53"/>
    <mergeCell ref="C54:D54"/>
    <mergeCell ref="E54:F54"/>
    <mergeCell ref="G54:H54"/>
    <mergeCell ref="I54:K54"/>
    <mergeCell ref="P54:Q54"/>
    <mergeCell ref="R54:S54"/>
    <mergeCell ref="T54:U54"/>
    <mergeCell ref="V54:X54"/>
    <mergeCell ref="C55:D55"/>
    <mergeCell ref="E55:F55"/>
    <mergeCell ref="G55:H55"/>
    <mergeCell ref="I55:K55"/>
    <mergeCell ref="P55:Q55"/>
    <mergeCell ref="R55:S55"/>
    <mergeCell ref="T55:U55"/>
    <mergeCell ref="V55:X55"/>
    <mergeCell ref="C56:D56"/>
    <mergeCell ref="E56:F56"/>
    <mergeCell ref="G56:H56"/>
    <mergeCell ref="I56:K56"/>
    <mergeCell ref="P56:Q56"/>
    <mergeCell ref="R56:S56"/>
    <mergeCell ref="T56:U56"/>
    <mergeCell ref="V56:X56"/>
    <mergeCell ref="C57:D57"/>
    <mergeCell ref="E57:F57"/>
    <mergeCell ref="G57:H57"/>
    <mergeCell ref="I57:K57"/>
    <mergeCell ref="P57:Q57"/>
    <mergeCell ref="R57:S57"/>
    <mergeCell ref="T57:U57"/>
    <mergeCell ref="V57:X57"/>
    <mergeCell ref="C58:D58"/>
    <mergeCell ref="E58:F58"/>
    <mergeCell ref="G58:H58"/>
    <mergeCell ref="I58:K58"/>
    <mergeCell ref="P58:Q58"/>
    <mergeCell ref="R58:S58"/>
    <mergeCell ref="T58:U58"/>
    <mergeCell ref="V58:X58"/>
    <mergeCell ref="C59:D59"/>
    <mergeCell ref="E59:F59"/>
    <mergeCell ref="G59:H59"/>
    <mergeCell ref="I59:K59"/>
    <mergeCell ref="P59:Q59"/>
    <mergeCell ref="R59:S59"/>
    <mergeCell ref="T59:U59"/>
    <mergeCell ref="V59:X59"/>
    <mergeCell ref="C60:D60"/>
    <mergeCell ref="E60:F60"/>
    <mergeCell ref="G60:H60"/>
    <mergeCell ref="I60:K60"/>
    <mergeCell ref="P60:Q60"/>
    <mergeCell ref="R60:S60"/>
    <mergeCell ref="T60:U60"/>
    <mergeCell ref="V60:X60"/>
    <mergeCell ref="K64:L64"/>
    <mergeCell ref="X64:Y64"/>
    <mergeCell ref="G67:L67"/>
    <mergeCell ref="T67:Y67"/>
    <mergeCell ref="B68:L68"/>
    <mergeCell ref="O68:Y68"/>
    <mergeCell ref="B69:L69"/>
    <mergeCell ref="O69:Y69"/>
    <mergeCell ref="B70:C70"/>
    <mergeCell ref="D70:E70"/>
    <mergeCell ref="F70:G70"/>
    <mergeCell ref="H70:I70"/>
    <mergeCell ref="K70:L70"/>
    <mergeCell ref="O70:P70"/>
    <mergeCell ref="Q70:R70"/>
    <mergeCell ref="S70:T70"/>
    <mergeCell ref="U70:V70"/>
    <mergeCell ref="X70:Y70"/>
    <mergeCell ref="C71:D71"/>
    <mergeCell ref="E71:F71"/>
    <mergeCell ref="G71:H71"/>
    <mergeCell ref="I71:K71"/>
    <mergeCell ref="P71:Q71"/>
    <mergeCell ref="R71:S71"/>
    <mergeCell ref="T71:U71"/>
    <mergeCell ref="V71:X71"/>
    <mergeCell ref="C72:D72"/>
    <mergeCell ref="E72:F72"/>
    <mergeCell ref="G72:H72"/>
    <mergeCell ref="I72:K72"/>
    <mergeCell ref="P72:Q72"/>
    <mergeCell ref="R72:S72"/>
    <mergeCell ref="T72:U72"/>
    <mergeCell ref="V72:X72"/>
    <mergeCell ref="C73:D73"/>
    <mergeCell ref="E73:F73"/>
    <mergeCell ref="G73:H73"/>
    <mergeCell ref="I73:K73"/>
    <mergeCell ref="P73:Q73"/>
    <mergeCell ref="R73:S73"/>
    <mergeCell ref="T73:U73"/>
    <mergeCell ref="V73:X73"/>
    <mergeCell ref="C74:D74"/>
    <mergeCell ref="E74:F74"/>
    <mergeCell ref="G74:H74"/>
    <mergeCell ref="I74:K74"/>
    <mergeCell ref="P74:Q74"/>
    <mergeCell ref="R74:S74"/>
    <mergeCell ref="T74:U74"/>
    <mergeCell ref="V74:X74"/>
    <mergeCell ref="C75:D75"/>
    <mergeCell ref="E75:F75"/>
    <mergeCell ref="G75:H75"/>
    <mergeCell ref="I75:K75"/>
    <mergeCell ref="P75:Q75"/>
    <mergeCell ref="R75:S75"/>
    <mergeCell ref="T75:U75"/>
    <mergeCell ref="V75:X75"/>
    <mergeCell ref="C76:D76"/>
    <mergeCell ref="E76:F76"/>
    <mergeCell ref="G76:H76"/>
    <mergeCell ref="I76:K76"/>
    <mergeCell ref="P76:Q76"/>
    <mergeCell ref="R76:S76"/>
    <mergeCell ref="T76:U76"/>
    <mergeCell ref="V76:X76"/>
    <mergeCell ref="C77:D77"/>
    <mergeCell ref="E77:F77"/>
    <mergeCell ref="G77:H77"/>
    <mergeCell ref="I77:K77"/>
    <mergeCell ref="P77:Q77"/>
    <mergeCell ref="R77:S77"/>
    <mergeCell ref="T77:U77"/>
    <mergeCell ref="V77:X77"/>
    <mergeCell ref="C78:D78"/>
    <mergeCell ref="E78:F78"/>
    <mergeCell ref="G78:H78"/>
    <mergeCell ref="I78:K78"/>
    <mergeCell ref="P78:Q78"/>
    <mergeCell ref="R78:S78"/>
    <mergeCell ref="T78:U78"/>
    <mergeCell ref="V78:X78"/>
    <mergeCell ref="C79:D79"/>
    <mergeCell ref="E79:F79"/>
    <mergeCell ref="G79:H79"/>
    <mergeCell ref="I79:K79"/>
    <mergeCell ref="P79:Q79"/>
    <mergeCell ref="R79:S79"/>
    <mergeCell ref="T79:U79"/>
    <mergeCell ref="V79:X79"/>
    <mergeCell ref="C80:D80"/>
    <mergeCell ref="E80:F80"/>
    <mergeCell ref="G80:H80"/>
    <mergeCell ref="I80:K80"/>
    <mergeCell ref="P80:Q80"/>
    <mergeCell ref="R80:S80"/>
    <mergeCell ref="T80:U80"/>
    <mergeCell ref="V80:X80"/>
    <mergeCell ref="C81:D81"/>
    <mergeCell ref="E81:F81"/>
    <mergeCell ref="G81:H81"/>
    <mergeCell ref="I81:K81"/>
    <mergeCell ref="P81:Q81"/>
    <mergeCell ref="R81:S81"/>
    <mergeCell ref="T81:U81"/>
    <mergeCell ref="V81:X81"/>
    <mergeCell ref="C82:D82"/>
    <mergeCell ref="E82:F82"/>
    <mergeCell ref="G82:H82"/>
    <mergeCell ref="I82:K82"/>
    <mergeCell ref="P82:Q82"/>
    <mergeCell ref="R82:S82"/>
    <mergeCell ref="T82:U82"/>
    <mergeCell ref="V82:X82"/>
    <mergeCell ref="C83:D83"/>
    <mergeCell ref="E83:F83"/>
    <mergeCell ref="G83:H83"/>
    <mergeCell ref="I83:K83"/>
    <mergeCell ref="P83:Q83"/>
    <mergeCell ref="R83:S83"/>
    <mergeCell ref="T83:U83"/>
    <mergeCell ref="V83:X83"/>
    <mergeCell ref="C84:D84"/>
    <mergeCell ref="E84:F84"/>
    <mergeCell ref="G84:H84"/>
    <mergeCell ref="I84:K84"/>
    <mergeCell ref="P84:Q84"/>
    <mergeCell ref="R84:S84"/>
    <mergeCell ref="T84:U84"/>
    <mergeCell ref="V84:X84"/>
    <mergeCell ref="C85:D85"/>
    <mergeCell ref="E85:F85"/>
    <mergeCell ref="G85:H85"/>
    <mergeCell ref="I85:K85"/>
    <mergeCell ref="P85:Q85"/>
    <mergeCell ref="R85:S85"/>
    <mergeCell ref="T85:U85"/>
    <mergeCell ref="V85:X85"/>
    <mergeCell ref="C86:D86"/>
    <mergeCell ref="E86:F86"/>
    <mergeCell ref="G86:H86"/>
    <mergeCell ref="I86:K86"/>
    <mergeCell ref="P86:Q86"/>
    <mergeCell ref="R86:S86"/>
    <mergeCell ref="T86:U86"/>
    <mergeCell ref="V86:X86"/>
    <mergeCell ref="C87:D87"/>
    <mergeCell ref="E87:F87"/>
    <mergeCell ref="G87:H87"/>
    <mergeCell ref="I87:K87"/>
    <mergeCell ref="P87:Q87"/>
    <mergeCell ref="R87:S87"/>
    <mergeCell ref="T87:U87"/>
    <mergeCell ref="V87:X87"/>
    <mergeCell ref="C88:D88"/>
    <mergeCell ref="E88:F88"/>
    <mergeCell ref="G88:H88"/>
    <mergeCell ref="I88:K88"/>
    <mergeCell ref="P88:Q88"/>
    <mergeCell ref="R88:S88"/>
    <mergeCell ref="T88:U88"/>
    <mergeCell ref="V88:X88"/>
    <mergeCell ref="C89:D89"/>
    <mergeCell ref="E89:F89"/>
    <mergeCell ref="G89:H89"/>
    <mergeCell ref="I89:K89"/>
    <mergeCell ref="P89:Q89"/>
    <mergeCell ref="R89:S89"/>
    <mergeCell ref="T89:U89"/>
    <mergeCell ref="V89:X89"/>
    <mergeCell ref="C90:D90"/>
    <mergeCell ref="E90:F90"/>
    <mergeCell ref="G90:H90"/>
    <mergeCell ref="I90:K90"/>
    <mergeCell ref="P90:Q90"/>
    <mergeCell ref="R90:S90"/>
    <mergeCell ref="T90:U90"/>
    <mergeCell ref="V90:X90"/>
    <mergeCell ref="C91:D91"/>
    <mergeCell ref="E91:F91"/>
    <mergeCell ref="G91:H91"/>
    <mergeCell ref="I91:K91"/>
    <mergeCell ref="P91:Q91"/>
    <mergeCell ref="R91:S91"/>
    <mergeCell ref="T91:U91"/>
    <mergeCell ref="V91:X91"/>
    <mergeCell ref="C92:D92"/>
    <mergeCell ref="E92:F92"/>
    <mergeCell ref="G92:H92"/>
    <mergeCell ref="I92:K92"/>
    <mergeCell ref="P92:Q92"/>
    <mergeCell ref="R92:S92"/>
    <mergeCell ref="T92:U92"/>
    <mergeCell ref="V92:X92"/>
    <mergeCell ref="C93:D93"/>
    <mergeCell ref="E93:F93"/>
    <mergeCell ref="G93:H93"/>
    <mergeCell ref="I93:K93"/>
    <mergeCell ref="P93:Q93"/>
    <mergeCell ref="R93:S93"/>
    <mergeCell ref="T93:U93"/>
    <mergeCell ref="V93:X93"/>
    <mergeCell ref="C94:D94"/>
    <mergeCell ref="E94:F94"/>
    <mergeCell ref="G94:H94"/>
    <mergeCell ref="I94:K94"/>
    <mergeCell ref="P94:Q94"/>
    <mergeCell ref="R94:S94"/>
    <mergeCell ref="T94:U94"/>
    <mergeCell ref="V94:X94"/>
    <mergeCell ref="C95:D95"/>
    <mergeCell ref="E95:F95"/>
    <mergeCell ref="G95:H95"/>
    <mergeCell ref="I95:K95"/>
    <mergeCell ref="P95:Q95"/>
    <mergeCell ref="R95:S95"/>
    <mergeCell ref="T95:U95"/>
    <mergeCell ref="V95:X95"/>
    <mergeCell ref="C96:D96"/>
    <mergeCell ref="E96:F96"/>
    <mergeCell ref="G96:H96"/>
    <mergeCell ref="I96:K96"/>
    <mergeCell ref="P96:Q96"/>
    <mergeCell ref="R96:S96"/>
    <mergeCell ref="T96:U96"/>
    <mergeCell ref="V96:X96"/>
    <mergeCell ref="C97:D97"/>
    <mergeCell ref="E97:F97"/>
    <mergeCell ref="G97:H97"/>
    <mergeCell ref="I97:K97"/>
    <mergeCell ref="P97:Q97"/>
    <mergeCell ref="R97:S97"/>
    <mergeCell ref="T97:U97"/>
    <mergeCell ref="V97:X97"/>
    <mergeCell ref="C98:D98"/>
    <mergeCell ref="E98:F98"/>
    <mergeCell ref="G98:H98"/>
    <mergeCell ref="I98:K98"/>
    <mergeCell ref="P98:Q98"/>
    <mergeCell ref="R98:S98"/>
    <mergeCell ref="T98:U98"/>
    <mergeCell ref="V98:X98"/>
    <mergeCell ref="C99:D99"/>
    <mergeCell ref="E99:F99"/>
    <mergeCell ref="G99:H99"/>
    <mergeCell ref="I99:K99"/>
    <mergeCell ref="P99:Q99"/>
    <mergeCell ref="R99:S99"/>
    <mergeCell ref="T99:U99"/>
    <mergeCell ref="V99:X99"/>
    <mergeCell ref="C100:D100"/>
    <mergeCell ref="E100:F100"/>
    <mergeCell ref="G100:H100"/>
    <mergeCell ref="I100:K100"/>
    <mergeCell ref="P100:Q100"/>
    <mergeCell ref="R100:S100"/>
    <mergeCell ref="T100:U100"/>
    <mergeCell ref="V100:X100"/>
    <mergeCell ref="C101:D101"/>
    <mergeCell ref="E101:F101"/>
    <mergeCell ref="G101:H101"/>
    <mergeCell ref="I101:K101"/>
    <mergeCell ref="P101:Q101"/>
    <mergeCell ref="R101:S101"/>
    <mergeCell ref="T101:U101"/>
    <mergeCell ref="V101:X101"/>
    <mergeCell ref="C102:D102"/>
    <mergeCell ref="E102:F102"/>
    <mergeCell ref="G102:H102"/>
    <mergeCell ref="I102:K102"/>
    <mergeCell ref="P102:Q102"/>
    <mergeCell ref="R102:S102"/>
    <mergeCell ref="T102:U102"/>
    <mergeCell ref="V102:X102"/>
    <mergeCell ref="C103:D103"/>
    <mergeCell ref="E103:F103"/>
    <mergeCell ref="G103:H103"/>
    <mergeCell ref="I103:K103"/>
    <mergeCell ref="P103:Q103"/>
    <mergeCell ref="R103:S103"/>
    <mergeCell ref="T103:U103"/>
    <mergeCell ref="V103:X103"/>
    <mergeCell ref="C104:D104"/>
    <mergeCell ref="E104:F104"/>
    <mergeCell ref="G104:H104"/>
    <mergeCell ref="I104:K104"/>
    <mergeCell ref="P104:Q104"/>
    <mergeCell ref="R104:S104"/>
    <mergeCell ref="T104:U104"/>
    <mergeCell ref="V104:X104"/>
    <mergeCell ref="C105:D105"/>
    <mergeCell ref="E105:F105"/>
    <mergeCell ref="G105:H105"/>
    <mergeCell ref="I105:K105"/>
    <mergeCell ref="P105:Q105"/>
    <mergeCell ref="R105:S105"/>
    <mergeCell ref="T105:U105"/>
    <mergeCell ref="V105:X105"/>
    <mergeCell ref="C106:D106"/>
    <mergeCell ref="E106:F106"/>
    <mergeCell ref="G106:H106"/>
    <mergeCell ref="I106:K106"/>
    <mergeCell ref="P106:Q106"/>
    <mergeCell ref="R106:S106"/>
    <mergeCell ref="T106:U106"/>
    <mergeCell ref="V106:X106"/>
    <mergeCell ref="C107:D107"/>
    <mergeCell ref="E107:F107"/>
    <mergeCell ref="G107:H107"/>
    <mergeCell ref="I107:K107"/>
    <mergeCell ref="P107:Q107"/>
    <mergeCell ref="R107:S107"/>
    <mergeCell ref="T107:U107"/>
    <mergeCell ref="V107:X107"/>
    <mergeCell ref="C108:D108"/>
    <mergeCell ref="E108:F108"/>
    <mergeCell ref="G108:H108"/>
    <mergeCell ref="I108:K108"/>
    <mergeCell ref="P108:Q108"/>
    <mergeCell ref="R108:S108"/>
    <mergeCell ref="T108:U108"/>
    <mergeCell ref="V108:X108"/>
    <mergeCell ref="C109:D109"/>
    <mergeCell ref="E109:F109"/>
    <mergeCell ref="G109:H109"/>
    <mergeCell ref="I109:K109"/>
    <mergeCell ref="P109:Q109"/>
    <mergeCell ref="R109:S109"/>
    <mergeCell ref="T109:U109"/>
    <mergeCell ref="V109:X109"/>
    <mergeCell ref="C110:D110"/>
    <mergeCell ref="E110:F110"/>
    <mergeCell ref="G110:H110"/>
    <mergeCell ref="I110:K110"/>
    <mergeCell ref="P110:Q110"/>
    <mergeCell ref="R110:S110"/>
    <mergeCell ref="T110:U110"/>
    <mergeCell ref="V110:X110"/>
    <mergeCell ref="C111:D111"/>
    <mergeCell ref="E111:F111"/>
    <mergeCell ref="G111:H111"/>
    <mergeCell ref="I111:K111"/>
    <mergeCell ref="P111:Q111"/>
    <mergeCell ref="R111:S111"/>
    <mergeCell ref="T111:U111"/>
    <mergeCell ref="V111:X111"/>
    <mergeCell ref="C112:D112"/>
    <mergeCell ref="E112:F112"/>
    <mergeCell ref="G112:H112"/>
    <mergeCell ref="I112:K112"/>
    <mergeCell ref="P112:Q112"/>
    <mergeCell ref="R112:S112"/>
    <mergeCell ref="T112:U112"/>
    <mergeCell ref="V112:X112"/>
    <mergeCell ref="C113:D113"/>
    <mergeCell ref="E113:F113"/>
    <mergeCell ref="G113:H113"/>
    <mergeCell ref="I113:K113"/>
    <mergeCell ref="P113:Q113"/>
    <mergeCell ref="R113:S113"/>
    <mergeCell ref="T113:U113"/>
    <mergeCell ref="V113:X113"/>
    <mergeCell ref="C114:D114"/>
    <mergeCell ref="E114:F114"/>
    <mergeCell ref="G114:H114"/>
    <mergeCell ref="I114:K114"/>
    <mergeCell ref="P114:Q114"/>
    <mergeCell ref="R114:S114"/>
    <mergeCell ref="T114:U114"/>
    <mergeCell ref="V114:X114"/>
    <mergeCell ref="C115:D115"/>
    <mergeCell ref="E115:F115"/>
    <mergeCell ref="G115:H115"/>
    <mergeCell ref="I115:K115"/>
    <mergeCell ref="P115:Q115"/>
    <mergeCell ref="R115:S115"/>
    <mergeCell ref="T115:U115"/>
    <mergeCell ref="V115:X115"/>
    <mergeCell ref="C116:D116"/>
    <mergeCell ref="E116:F116"/>
    <mergeCell ref="G116:H116"/>
    <mergeCell ref="I116:K116"/>
    <mergeCell ref="P116:Q116"/>
    <mergeCell ref="R116:S116"/>
    <mergeCell ref="T116:U116"/>
    <mergeCell ref="V116:X116"/>
    <mergeCell ref="C117:D117"/>
    <mergeCell ref="E117:F117"/>
    <mergeCell ref="G117:H117"/>
    <mergeCell ref="I117:K117"/>
    <mergeCell ref="P117:Q117"/>
    <mergeCell ref="R117:S117"/>
    <mergeCell ref="T117:U117"/>
    <mergeCell ref="V117:X117"/>
    <mergeCell ref="C118:D118"/>
    <mergeCell ref="E118:F118"/>
    <mergeCell ref="G118:H118"/>
    <mergeCell ref="I118:K118"/>
    <mergeCell ref="P118:Q118"/>
    <mergeCell ref="R118:S118"/>
    <mergeCell ref="T118:U118"/>
    <mergeCell ref="V118:X118"/>
    <mergeCell ref="C119:D119"/>
    <mergeCell ref="E119:F119"/>
    <mergeCell ref="G119:H119"/>
    <mergeCell ref="I119:K119"/>
    <mergeCell ref="P119:Q119"/>
    <mergeCell ref="R119:S119"/>
    <mergeCell ref="T119:U119"/>
    <mergeCell ref="V119:X119"/>
    <mergeCell ref="C120:D120"/>
    <mergeCell ref="E120:F120"/>
    <mergeCell ref="G120:H120"/>
    <mergeCell ref="I120:K120"/>
    <mergeCell ref="P120:Q120"/>
    <mergeCell ref="R120:S120"/>
    <mergeCell ref="T120:U120"/>
    <mergeCell ref="V120:X120"/>
    <mergeCell ref="C121:D121"/>
    <mergeCell ref="E121:F121"/>
    <mergeCell ref="G121:H121"/>
    <mergeCell ref="I121:K121"/>
    <mergeCell ref="P121:Q121"/>
    <mergeCell ref="R121:S121"/>
    <mergeCell ref="T121:U121"/>
    <mergeCell ref="V121:X121"/>
  </mergeCells>
  <dataValidations count="2">
    <dataValidation operator="equal" allowBlank="1" showInputMessage="1" showErrorMessage="1" promptTitle="Uwaga!!!" prompt="Proszę uzupełniać tylko białe pola - pola szare wypełnią się automatycznie po wypełnieniu preliminarza!!!" sqref="A1">
      <formula1>0</formula1>
    </dataValidation>
    <dataValidation operator="equal" allowBlank="1" showInputMessage="1" showErrorMessage="1" promptTitle="Uwaga!!!" prompt="To pole uzupełniane jest automatycznie, po wypełnieniu zakładki preliminarza!!!" sqref="K3:L3 X3:Y3 B9:L9 O9:Y9 K64:L64 X64:Y64 B70:L70 O70:Y70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scale="73"/>
  <rowBreaks count="1" manualBreakCount="1">
    <brk id="62" max="255" man="1"/>
  </rowBreaks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N54"/>
  <sheetViews>
    <sheetView view="pageBreakPreview" zoomScale="77" zoomScaleSheetLayoutView="77" workbookViewId="0" topLeftCell="A25">
      <selection activeCell="F28" sqref="F28"/>
    </sheetView>
  </sheetViews>
  <sheetFormatPr defaultColWidth="9.140625" defaultRowHeight="12.75"/>
  <cols>
    <col min="1" max="1" width="3.28125" style="1" customWidth="1"/>
    <col min="2" max="2" width="18.140625" style="0" customWidth="1"/>
    <col min="3" max="3" width="36.421875" style="0" customWidth="1"/>
    <col min="4" max="4" width="13.00390625" style="0" customWidth="1"/>
    <col min="5" max="5" width="34.28125" style="0" customWidth="1"/>
    <col min="6" max="6" width="14.00390625" style="0" customWidth="1"/>
    <col min="7" max="7" width="14.28125" style="0" customWidth="1"/>
    <col min="8" max="8" width="3.00390625" style="1" customWidth="1"/>
    <col min="9" max="9" width="9.421875" style="0" customWidth="1"/>
    <col min="10" max="11" width="0" style="0" hidden="1" customWidth="1"/>
    <col min="12" max="13" width="9.421875" style="0" customWidth="1"/>
    <col min="14" max="14" width="5.28125" style="0" customWidth="1"/>
    <col min="15" max="16384" width="9.421875" style="0" customWidth="1"/>
  </cols>
  <sheetData>
    <row r="1" spans="2:7" ht="12.75">
      <c r="B1" s="1"/>
      <c r="C1" s="1"/>
      <c r="D1" s="1"/>
      <c r="E1" s="1"/>
      <c r="F1" s="1"/>
      <c r="G1" s="1"/>
    </row>
    <row r="2" spans="2:7" ht="21.75" customHeight="1">
      <c r="B2" s="156"/>
      <c r="C2" s="157"/>
      <c r="D2" s="158"/>
      <c r="E2" s="159" t="s">
        <v>107</v>
      </c>
      <c r="F2" s="160" t="s">
        <v>4</v>
      </c>
      <c r="G2" s="136" t="str">
        <f>'2 Spis zawodników - planowanych'!K3</f>
        <v>K/</v>
      </c>
    </row>
    <row r="3" spans="2:7" ht="24.75" customHeight="1">
      <c r="B3" s="161" t="s">
        <v>6</v>
      </c>
      <c r="C3" s="161"/>
      <c r="D3" s="161"/>
      <c r="E3" s="162" t="s">
        <v>108</v>
      </c>
      <c r="F3" s="162"/>
      <c r="G3" s="162"/>
    </row>
    <row r="4" spans="2:7" ht="24.75" customHeight="1">
      <c r="B4" s="163"/>
      <c r="C4" s="163"/>
      <c r="D4" s="164"/>
      <c r="E4" s="162"/>
      <c r="F4" s="165"/>
      <c r="G4" s="165"/>
    </row>
    <row r="5" spans="2:7" ht="15" customHeight="1">
      <c r="B5" s="163"/>
      <c r="C5" s="163"/>
      <c r="D5" s="164"/>
      <c r="E5" s="162"/>
      <c r="F5" s="165"/>
      <c r="G5" s="165"/>
    </row>
    <row r="6" spans="2:7" ht="12.75">
      <c r="B6" s="1"/>
      <c r="C6" s="166"/>
      <c r="D6" s="166"/>
      <c r="E6" s="166"/>
      <c r="F6" s="166"/>
      <c r="G6" s="166"/>
    </row>
    <row r="7" spans="2:7" ht="18.75" customHeight="1">
      <c r="B7" s="167" t="s">
        <v>109</v>
      </c>
      <c r="C7" s="167"/>
      <c r="D7" s="167"/>
      <c r="E7" s="167"/>
      <c r="F7" s="167"/>
      <c r="G7" s="167"/>
    </row>
    <row r="8" spans="2:7" ht="15.75" customHeight="1">
      <c r="B8" s="167"/>
      <c r="C8" s="167"/>
      <c r="D8" s="167"/>
      <c r="E8" s="167"/>
      <c r="F8" s="167"/>
      <c r="G8" s="167"/>
    </row>
    <row r="9" spans="2:10" ht="12.75">
      <c r="B9" s="167"/>
      <c r="C9" s="167"/>
      <c r="D9" s="167"/>
      <c r="E9" s="167"/>
      <c r="F9" s="167"/>
      <c r="G9" s="167"/>
      <c r="J9" t="s">
        <v>110</v>
      </c>
    </row>
    <row r="10" spans="2:10" ht="46.5" customHeight="1">
      <c r="B10" s="168" t="s">
        <v>111</v>
      </c>
      <c r="C10" s="169" t="str">
        <f>'1 Preliminarz KWJ'!C8</f>
        <v>JUDO</v>
      </c>
      <c r="D10" s="170" t="s">
        <v>112</v>
      </c>
      <c r="E10" s="170"/>
      <c r="F10" s="105" t="s">
        <v>113</v>
      </c>
      <c r="G10" s="105"/>
      <c r="J10" t="s">
        <v>114</v>
      </c>
    </row>
    <row r="11" spans="2:10" ht="12.75" customHeight="1">
      <c r="B11" s="168" t="s">
        <v>115</v>
      </c>
      <c r="C11" s="171" t="str">
        <f>'2 Spis zawodników - planowanych'!H9</f>
        <v>Od 30-11-n.e.2016n.e.2016 do 05-12-n.e.2016n.e.2016</v>
      </c>
      <c r="D11" s="172" t="s">
        <v>30</v>
      </c>
      <c r="E11" s="172" t="s">
        <v>116</v>
      </c>
      <c r="F11" s="172" t="s">
        <v>117</v>
      </c>
      <c r="G11" s="172" t="s">
        <v>118</v>
      </c>
      <c r="J11" s="173" t="s">
        <v>119</v>
      </c>
    </row>
    <row r="12" spans="2:10" ht="21.75" customHeight="1">
      <c r="B12" s="168"/>
      <c r="C12" s="171"/>
      <c r="D12" s="174">
        <f>'1 Preliminarz KWJ'!K12</f>
        <v>6</v>
      </c>
      <c r="E12" s="174">
        <v>1</v>
      </c>
      <c r="F12" s="174">
        <v>4</v>
      </c>
      <c r="G12" s="174">
        <f>E12+F12</f>
        <v>5</v>
      </c>
      <c r="J12" t="s">
        <v>120</v>
      </c>
    </row>
    <row r="13" spans="2:10" ht="23.25" customHeight="1">
      <c r="B13" s="168"/>
      <c r="C13" s="171"/>
      <c r="D13" s="175" t="s">
        <v>121</v>
      </c>
      <c r="E13" s="176">
        <f>D12*E12</f>
        <v>6</v>
      </c>
      <c r="F13" s="176">
        <f>D12*F12</f>
        <v>24</v>
      </c>
      <c r="G13" s="174">
        <f>E13+F13</f>
        <v>30</v>
      </c>
      <c r="J13" t="s">
        <v>122</v>
      </c>
    </row>
    <row r="14" spans="2:7" ht="12.75" customHeight="1">
      <c r="B14" s="177" t="s">
        <v>123</v>
      </c>
      <c r="C14" s="172" t="s">
        <v>124</v>
      </c>
      <c r="D14" s="172" t="s">
        <v>125</v>
      </c>
      <c r="E14" s="172"/>
      <c r="F14" s="172"/>
      <c r="G14" s="172"/>
    </row>
    <row r="15" spans="2:7" ht="30.75" customHeight="1">
      <c r="B15" s="177"/>
      <c r="C15" s="178" t="s">
        <v>114</v>
      </c>
      <c r="D15" s="179" t="s">
        <v>126</v>
      </c>
      <c r="E15" s="179"/>
      <c r="F15" s="179"/>
      <c r="G15" s="179"/>
    </row>
    <row r="16" spans="2:7" ht="66" customHeight="1">
      <c r="B16" s="177" t="s">
        <v>127</v>
      </c>
      <c r="C16" s="180" t="str">
        <f>'1 Preliminarz KWJ'!C10:G10&amp;" "&amp;'1 Preliminarz KWJ'!C11:G11&amp;" "&amp;'1 Preliminarz KWJ'!C12:G12</f>
        <v>Piła Żeromskiego 12 604550493</v>
      </c>
      <c r="D16" s="180"/>
      <c r="E16" s="180"/>
      <c r="F16" s="180"/>
      <c r="G16" s="180"/>
    </row>
    <row r="17" spans="2:7" ht="12.75">
      <c r="B17" s="181"/>
      <c r="C17" s="181"/>
      <c r="D17" s="181"/>
      <c r="E17" s="181"/>
      <c r="F17" s="181"/>
      <c r="G17" s="181"/>
    </row>
    <row r="18" spans="2:7" ht="12.75">
      <c r="B18" s="181"/>
      <c r="C18" s="181"/>
      <c r="D18" s="181"/>
      <c r="E18" s="181"/>
      <c r="F18" s="181"/>
      <c r="G18" s="181"/>
    </row>
    <row r="19" spans="2:7" ht="12.75">
      <c r="B19" s="181"/>
      <c r="C19" s="181"/>
      <c r="D19" s="181"/>
      <c r="E19" s="181"/>
      <c r="F19" s="181"/>
      <c r="G19" s="181"/>
    </row>
    <row r="20" spans="2:7" ht="12.75">
      <c r="B20" s="182"/>
      <c r="C20" s="1"/>
      <c r="D20" s="1"/>
      <c r="E20" s="1"/>
      <c r="F20" s="1"/>
      <c r="G20" s="1"/>
    </row>
    <row r="21" spans="2:14" ht="15.75" customHeight="1">
      <c r="B21" s="183" t="s">
        <v>128</v>
      </c>
      <c r="C21" s="183"/>
      <c r="D21" s="183"/>
      <c r="E21" s="183"/>
      <c r="F21" s="183"/>
      <c r="G21" s="183"/>
      <c r="I21" s="184" t="s">
        <v>129</v>
      </c>
      <c r="J21" s="184"/>
      <c r="K21" s="184"/>
      <c r="L21" s="184"/>
      <c r="M21" s="184"/>
      <c r="N21" s="184"/>
    </row>
    <row r="22" spans="2:14" ht="15.75" customHeight="1">
      <c r="B22" s="183"/>
      <c r="C22" s="183"/>
      <c r="D22" s="183"/>
      <c r="E22" s="183"/>
      <c r="F22" s="183"/>
      <c r="G22" s="183"/>
      <c r="I22" s="184"/>
      <c r="J22" s="184"/>
      <c r="K22" s="184"/>
      <c r="L22" s="184"/>
      <c r="M22" s="184"/>
      <c r="N22" s="184"/>
    </row>
    <row r="23" spans="2:14" ht="15.75" customHeight="1">
      <c r="B23" s="183"/>
      <c r="C23" s="183"/>
      <c r="D23" s="183"/>
      <c r="E23" s="183"/>
      <c r="F23" s="183"/>
      <c r="G23" s="183"/>
      <c r="I23" s="184"/>
      <c r="J23" s="184"/>
      <c r="K23" s="184"/>
      <c r="L23" s="184"/>
      <c r="M23" s="184"/>
      <c r="N23" s="184"/>
    </row>
    <row r="24" spans="2:14" ht="47.25" customHeight="1">
      <c r="B24" s="185" t="s">
        <v>130</v>
      </c>
      <c r="C24" s="185" t="s">
        <v>131</v>
      </c>
      <c r="D24" s="186" t="s">
        <v>132</v>
      </c>
      <c r="E24" s="185" t="s">
        <v>84</v>
      </c>
      <c r="F24" s="185" t="s">
        <v>133</v>
      </c>
      <c r="G24" s="185"/>
      <c r="I24" s="41" t="str">
        <f>(IF(((F12&gt;=0)*AND(E12=1)),"Liczba trenerów PRAWIDŁOWA",IF(((F12&gt;=11)*AND(E12=2)),"Liczba trenerów PRAWIDŁOWA",IF(((F12&gt;=21)*AND(E12=3)),"Liczba trenerów PRAWIDŁOWA",IF(((F12&gt;=31)*AND(E12=4)),"Liczba trenerów PRAWIDŁOWA",IF(((F12&gt;=41)*AND(E12=5)),"Liczba trenerów PRAWIDŁOWA",IF(((F12&gt;=51)*AND(E12=6)),"Liczba trenerów PRAWIDŁOWA",IF(((F12&gt;=61)*AND(E12=7)),"Liczba trenerów PRAWIDŁOWA","UWAGA! Liczba trenerów nieprawidłowa lub nie wpisano żadnego nazwiska!"))))))))</f>
        <v>Liczba trenerów PRAWIDŁOWA</v>
      </c>
      <c r="J24" s="41"/>
      <c r="K24" s="41"/>
      <c r="L24" s="41"/>
      <c r="M24" s="41"/>
      <c r="N24" s="41"/>
    </row>
    <row r="25" spans="2:14" ht="12.75">
      <c r="B25" s="187" t="s">
        <v>134</v>
      </c>
      <c r="C25" s="178" t="s">
        <v>135</v>
      </c>
      <c r="D25" s="178" t="s">
        <v>136</v>
      </c>
      <c r="E25" s="178" t="s">
        <v>91</v>
      </c>
      <c r="F25" s="178">
        <v>18</v>
      </c>
      <c r="G25" s="178"/>
      <c r="I25" s="41"/>
      <c r="J25" s="41"/>
      <c r="K25" s="41"/>
      <c r="L25" s="41"/>
      <c r="M25" s="41"/>
      <c r="N25" s="41"/>
    </row>
    <row r="26" spans="2:14" ht="15.75" customHeight="1">
      <c r="B26" s="187" t="s">
        <v>137</v>
      </c>
      <c r="C26" s="178"/>
      <c r="D26" s="178"/>
      <c r="E26" s="178"/>
      <c r="F26" s="178"/>
      <c r="G26" s="178"/>
      <c r="I26" s="41"/>
      <c r="J26" s="41"/>
      <c r="K26" s="41"/>
      <c r="L26" s="41"/>
      <c r="M26" s="41"/>
      <c r="N26" s="41"/>
    </row>
    <row r="27" spans="2:14" ht="15.75" customHeight="1">
      <c r="B27" s="187" t="s">
        <v>138</v>
      </c>
      <c r="C27" s="178"/>
      <c r="D27" s="178"/>
      <c r="E27" s="178"/>
      <c r="F27" s="178"/>
      <c r="G27" s="178"/>
      <c r="I27" s="41"/>
      <c r="J27" s="41"/>
      <c r="K27" s="41"/>
      <c r="L27" s="41"/>
      <c r="M27" s="41"/>
      <c r="N27" s="41"/>
    </row>
    <row r="28" spans="2:14" ht="15.75" customHeight="1">
      <c r="B28" s="187" t="s">
        <v>139</v>
      </c>
      <c r="C28" s="178"/>
      <c r="D28" s="178"/>
      <c r="E28" s="178"/>
      <c r="F28" s="178"/>
      <c r="G28" s="178"/>
      <c r="I28" s="41"/>
      <c r="J28" s="41"/>
      <c r="K28" s="41"/>
      <c r="L28" s="41"/>
      <c r="M28" s="41"/>
      <c r="N28" s="41"/>
    </row>
    <row r="29" spans="2:14" ht="15.75" customHeight="1">
      <c r="B29" s="187" t="s">
        <v>140</v>
      </c>
      <c r="C29" s="178"/>
      <c r="D29" s="178"/>
      <c r="E29" s="178"/>
      <c r="F29" s="178"/>
      <c r="G29" s="178"/>
      <c r="I29" s="41"/>
      <c r="J29" s="41"/>
      <c r="K29" s="41"/>
      <c r="L29" s="41"/>
      <c r="M29" s="41"/>
      <c r="N29" s="41"/>
    </row>
    <row r="30" spans="2:14" ht="15.75" customHeight="1">
      <c r="B30" s="187" t="s">
        <v>141</v>
      </c>
      <c r="C30" s="178"/>
      <c r="D30" s="178"/>
      <c r="E30" s="178"/>
      <c r="F30" s="178"/>
      <c r="G30" s="178"/>
      <c r="I30" s="41"/>
      <c r="J30" s="41"/>
      <c r="K30" s="41"/>
      <c r="L30" s="41"/>
      <c r="M30" s="41"/>
      <c r="N30" s="41"/>
    </row>
    <row r="31" spans="2:14" ht="15.75" customHeight="1">
      <c r="B31" s="187" t="s">
        <v>142</v>
      </c>
      <c r="C31" s="178"/>
      <c r="D31" s="178"/>
      <c r="E31" s="178"/>
      <c r="F31" s="178"/>
      <c r="G31" s="178"/>
      <c r="I31" s="41"/>
      <c r="J31" s="41"/>
      <c r="K31" s="41"/>
      <c r="L31" s="41"/>
      <c r="M31" s="41"/>
      <c r="N31" s="41"/>
    </row>
    <row r="32" spans="2:7" ht="12.75">
      <c r="B32" s="188"/>
      <c r="C32" s="189"/>
      <c r="D32" s="189"/>
      <c r="E32" s="189"/>
      <c r="F32" s="189"/>
      <c r="G32" s="189"/>
    </row>
    <row r="33" spans="2:7" ht="12.75">
      <c r="B33" s="188"/>
      <c r="C33" s="189"/>
      <c r="D33" s="189"/>
      <c r="E33" s="189"/>
      <c r="F33" s="189"/>
      <c r="G33" s="189"/>
    </row>
    <row r="34" spans="2:7" ht="12.75">
      <c r="B34" s="188"/>
      <c r="C34" s="189"/>
      <c r="D34" s="189"/>
      <c r="E34" s="189"/>
      <c r="F34" s="189"/>
      <c r="G34" s="189"/>
    </row>
    <row r="35" spans="2:7" ht="12.75">
      <c r="B35" s="182"/>
      <c r="C35" s="1"/>
      <c r="D35" s="1"/>
      <c r="E35" s="1"/>
      <c r="F35" s="1"/>
      <c r="G35" s="1"/>
    </row>
    <row r="36" spans="2:7" ht="20.25" customHeight="1">
      <c r="B36" s="190" t="s">
        <v>143</v>
      </c>
      <c r="C36" s="190"/>
      <c r="D36" s="190"/>
      <c r="E36" s="190"/>
      <c r="F36" s="190"/>
      <c r="G36" s="190"/>
    </row>
    <row r="37" spans="2:7" ht="15.75" customHeight="1">
      <c r="B37" s="191" t="str">
        <f>'2 Spis zawodników - planowanych'!H9</f>
        <v>Od 30-11-n.e.2016n.e.2016 do 05-12-n.e.2016n.e.2016</v>
      </c>
      <c r="C37" s="191"/>
      <c r="D37" s="191"/>
      <c r="E37" s="191"/>
      <c r="F37" s="191"/>
      <c r="G37" s="191"/>
    </row>
    <row r="38" spans="2:7" ht="23.25" customHeight="1">
      <c r="B38" s="192" t="s">
        <v>144</v>
      </c>
      <c r="C38" s="193">
        <v>0.2916666666666667</v>
      </c>
      <c r="D38" s="194" t="s">
        <v>145</v>
      </c>
      <c r="E38" s="195">
        <v>0.7916666666666666</v>
      </c>
      <c r="F38" s="195"/>
      <c r="G38" s="195"/>
    </row>
    <row r="39" spans="2:7" ht="12.75">
      <c r="B39" s="196" t="s">
        <v>146</v>
      </c>
      <c r="C39" s="197">
        <v>0.30208333333333337</v>
      </c>
      <c r="D39" s="198" t="s">
        <v>147</v>
      </c>
      <c r="E39" s="199">
        <v>0.8194444444444444</v>
      </c>
      <c r="F39" s="199"/>
      <c r="G39" s="199"/>
    </row>
    <row r="40" spans="2:7" ht="12.75">
      <c r="B40" s="196" t="s">
        <v>148</v>
      </c>
      <c r="C40" s="197">
        <v>0.34375</v>
      </c>
      <c r="D40" s="198" t="s">
        <v>149</v>
      </c>
      <c r="E40" s="200">
        <v>0.9166666666666666</v>
      </c>
      <c r="F40" s="200"/>
      <c r="G40" s="200"/>
    </row>
    <row r="41" spans="2:7" ht="33.75" customHeight="1">
      <c r="B41" s="196" t="s">
        <v>150</v>
      </c>
      <c r="C41" s="197">
        <v>0.4375</v>
      </c>
      <c r="D41" s="198" t="s">
        <v>151</v>
      </c>
      <c r="E41" s="201" t="s">
        <v>152</v>
      </c>
      <c r="F41" s="201"/>
      <c r="G41" s="201"/>
    </row>
    <row r="42" spans="2:7" ht="36.75" customHeight="1">
      <c r="B42" s="196" t="s">
        <v>153</v>
      </c>
      <c r="C42" s="197">
        <v>0.5833333333333334</v>
      </c>
      <c r="D42" s="202"/>
      <c r="E42" s="202"/>
      <c r="F42" s="202"/>
      <c r="G42" s="202"/>
    </row>
    <row r="43" spans="2:7" ht="34.5" customHeight="1">
      <c r="B43" s="196" t="s">
        <v>154</v>
      </c>
      <c r="C43" s="178" t="s">
        <v>155</v>
      </c>
      <c r="D43" s="202"/>
      <c r="E43" s="202"/>
      <c r="F43" s="202"/>
      <c r="G43" s="202"/>
    </row>
    <row r="44" spans="2:7" ht="37.5" customHeight="1">
      <c r="B44" s="196" t="s">
        <v>156</v>
      </c>
      <c r="C44" s="197">
        <v>0.7083333333333334</v>
      </c>
      <c r="D44" s="202"/>
      <c r="E44" s="202"/>
      <c r="F44" s="202"/>
      <c r="G44" s="202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203" t="s">
        <v>157</v>
      </c>
      <c r="C51" s="204" t="s">
        <v>158</v>
      </c>
      <c r="D51" s="205" t="s">
        <v>159</v>
      </c>
      <c r="E51" s="205"/>
      <c r="F51" s="204" t="s">
        <v>160</v>
      </c>
      <c r="G51" s="206"/>
    </row>
    <row r="52" spans="2:7" ht="12" customHeight="1">
      <c r="B52" s="207" t="s">
        <v>161</v>
      </c>
      <c r="C52" s="208" t="s">
        <v>162</v>
      </c>
      <c r="D52" s="153"/>
      <c r="E52" s="209" t="s">
        <v>163</v>
      </c>
      <c r="F52" s="209"/>
      <c r="G52" s="209"/>
    </row>
    <row r="53" spans="2:7" ht="12.75" customHeight="1">
      <c r="B53" s="210" t="s">
        <v>164</v>
      </c>
      <c r="C53" s="211" t="s">
        <v>165</v>
      </c>
      <c r="D53" s="211"/>
      <c r="E53" s="212"/>
      <c r="F53" s="212"/>
      <c r="G53" s="213"/>
    </row>
    <row r="54" spans="2:7" ht="12.75">
      <c r="B54" s="1"/>
      <c r="C54" s="1"/>
      <c r="D54" s="1"/>
      <c r="E54" s="1"/>
      <c r="F54" s="1"/>
      <c r="G54" s="1"/>
    </row>
  </sheetData>
  <sheetProtection selectLockedCells="1" selectUnlockedCells="1"/>
  <mergeCells count="31">
    <mergeCell ref="B3:D3"/>
    <mergeCell ref="E3:G3"/>
    <mergeCell ref="B7:G9"/>
    <mergeCell ref="D10:E10"/>
    <mergeCell ref="F10:G10"/>
    <mergeCell ref="B11:B13"/>
    <mergeCell ref="C11:C13"/>
    <mergeCell ref="B14:B15"/>
    <mergeCell ref="D14:G14"/>
    <mergeCell ref="D15:G15"/>
    <mergeCell ref="C16:G16"/>
    <mergeCell ref="B21:G23"/>
    <mergeCell ref="I21:N23"/>
    <mergeCell ref="F24:G24"/>
    <mergeCell ref="I24:N31"/>
    <mergeCell ref="F25:G25"/>
    <mergeCell ref="F26:G26"/>
    <mergeCell ref="F27:G27"/>
    <mergeCell ref="F28:G28"/>
    <mergeCell ref="F29:G29"/>
    <mergeCell ref="F30:G30"/>
    <mergeCell ref="F31:G31"/>
    <mergeCell ref="B36:G36"/>
    <mergeCell ref="B37:G37"/>
    <mergeCell ref="E38:G38"/>
    <mergeCell ref="E39:G39"/>
    <mergeCell ref="E40:G40"/>
    <mergeCell ref="E41:G41"/>
    <mergeCell ref="D42:G44"/>
    <mergeCell ref="E52:G52"/>
    <mergeCell ref="C53:D53"/>
  </mergeCells>
  <conditionalFormatting sqref="I24:N31">
    <cfRule type="cellIs" priority="1" dxfId="0" operator="equal" stopIfTrue="1">
      <formula>"UWAGA! Liczba trenerów nieprawidłowa lub nie wpisano żadnego nazwiska!"</formula>
    </cfRule>
  </conditionalFormatting>
  <dataValidations count="6">
    <dataValidation operator="equal" allowBlank="1" showInputMessage="1" showErrorMessage="1" promptTitle="Nie wypełniać!!!" prompt="Pole wypełnia się automatycznie!!!" sqref="G2">
      <formula1>0</formula1>
    </dataValidation>
    <dataValidation operator="equal" allowBlank="1" showInputMessage="1" showErrorMessage="1" promptTitle="Nie wypełniać!" prompt="Pole wypełnia się automatycznie!!!&#10;Wypełnij najpierw preliminarz!!!" sqref="C10:E11 F11:G12 C12:D13 E13:G13">
      <formula1>0</formula1>
    </dataValidation>
    <dataValidation errorStyle="warning" operator="equal" allowBlank="1" showInputMessage="1" showErrorMessage="1" promptTitle="Nie wypełniać!" prompt="Pole wypełnia się automatycznie!!!&#10;Te pole wypełni się po wpisaniu listy trenerów poniżej!!!" sqref="E12">
      <formula1>0</formula1>
    </dataValidation>
    <dataValidation type="list" operator="equal" allowBlank="1" showInputMessage="1" showErrorMessage="1" sqref="C15">
      <formula1>$J$9:$J$13</formula1>
    </dataValidation>
    <dataValidation operator="equal" allowBlank="1" showInputMessage="1" showErrorMessage="1" promptTitle="Nie wypełniać!!!" prompt="Pole wypełnia się automatycznie!!!&#10;Wypełnij najpierw preliminarz!!!" sqref="C16:G16">
      <formula1>0</formula1>
    </dataValidation>
    <dataValidation type="decimal" allowBlank="1" showInputMessage="1" showErrorMessage="1" promptTitle="Pomoc" prompt="Wpisz planowaną ilość godzin pracy trenera" errorTitle="Wpisz liczbę!!!" error="Wpisz wartość w postaci liczby dziesiętnej lub całkowitej!!!" sqref="F25:G34">
      <formula1>0.1</formula1>
      <formula2>99999999999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77" zoomScaleSheetLayoutView="77" workbookViewId="0" topLeftCell="A1">
      <selection activeCell="D16" sqref="D16"/>
    </sheetView>
  </sheetViews>
  <sheetFormatPr defaultColWidth="9.140625" defaultRowHeight="12.75"/>
  <cols>
    <col min="1" max="1" width="2.7109375" style="1" customWidth="1"/>
    <col min="2" max="2" width="9.421875" style="0" customWidth="1"/>
    <col min="3" max="3" width="15.140625" style="0" customWidth="1"/>
    <col min="4" max="4" width="15.57421875" style="0" customWidth="1"/>
    <col min="5" max="5" width="14.8515625" style="0" customWidth="1"/>
    <col min="6" max="6" width="19.8515625" style="0" customWidth="1"/>
    <col min="7" max="7" width="22.421875" style="0" customWidth="1"/>
    <col min="8" max="8" width="2.421875" style="1" customWidth="1"/>
    <col min="9" max="9" width="36.421875" style="0" customWidth="1"/>
    <col min="10" max="16384" width="9.421875" style="0" customWidth="1"/>
  </cols>
  <sheetData>
    <row r="1" spans="2:7" ht="12.75">
      <c r="B1" s="1"/>
      <c r="C1" s="1"/>
      <c r="D1" s="1"/>
      <c r="E1" s="1"/>
      <c r="F1" s="1"/>
      <c r="G1" s="1"/>
    </row>
    <row r="2" spans="1:7" ht="12.75">
      <c r="A2" s="153"/>
      <c r="B2" s="214"/>
      <c r="C2" s="215"/>
      <c r="D2" s="134" t="s">
        <v>73</v>
      </c>
      <c r="E2" s="133"/>
      <c r="F2" s="216" t="s">
        <v>74</v>
      </c>
      <c r="G2" s="136" t="str">
        <f>'1 Preliminarz KWJ'!J2</f>
        <v>K/</v>
      </c>
    </row>
    <row r="3" s="1" customFormat="1" ht="12.75"/>
    <row r="4" spans="1:7" ht="31.5" customHeight="1">
      <c r="A4" s="217"/>
      <c r="B4" s="167" t="s">
        <v>166</v>
      </c>
      <c r="C4" s="167"/>
      <c r="D4" s="167"/>
      <c r="E4" s="167"/>
      <c r="F4" s="167"/>
      <c r="G4" s="167"/>
    </row>
    <row r="5" spans="1:7" ht="39.75" customHeight="1">
      <c r="A5" s="217"/>
      <c r="B5" s="218" t="s">
        <v>167</v>
      </c>
      <c r="C5" s="219" t="s">
        <v>168</v>
      </c>
      <c r="D5" s="220" t="s">
        <v>169</v>
      </c>
      <c r="E5" s="221" t="s">
        <v>170</v>
      </c>
      <c r="F5" s="222" t="s">
        <v>171</v>
      </c>
      <c r="G5" s="221" t="s">
        <v>170</v>
      </c>
    </row>
    <row r="6" spans="1:7" ht="12.75" customHeight="1">
      <c r="A6" s="217"/>
      <c r="B6" s="223" t="s">
        <v>134</v>
      </c>
      <c r="C6" s="224"/>
      <c r="D6" s="225" t="s">
        <v>172</v>
      </c>
      <c r="E6" s="226" t="s">
        <v>173</v>
      </c>
      <c r="F6" s="225" t="s">
        <v>174</v>
      </c>
      <c r="G6" s="226" t="s">
        <v>175</v>
      </c>
    </row>
    <row r="7" spans="1:7" ht="12.75">
      <c r="A7" s="217"/>
      <c r="B7" s="223"/>
      <c r="C7" s="224"/>
      <c r="D7" s="225"/>
      <c r="E7" s="226"/>
      <c r="F7" s="225"/>
      <c r="G7" s="226"/>
    </row>
    <row r="8" spans="1:7" ht="12.75" customHeight="1">
      <c r="A8" s="153"/>
      <c r="B8" s="223" t="s">
        <v>137</v>
      </c>
      <c r="C8" s="224" t="s">
        <v>176</v>
      </c>
      <c r="D8" s="225" t="s">
        <v>177</v>
      </c>
      <c r="E8" s="226" t="s">
        <v>178</v>
      </c>
      <c r="F8" s="225" t="s">
        <v>179</v>
      </c>
      <c r="G8" s="226" t="s">
        <v>175</v>
      </c>
    </row>
    <row r="9" spans="1:7" ht="12.75">
      <c r="A9" s="153"/>
      <c r="B9" s="223"/>
      <c r="C9" s="224"/>
      <c r="D9" s="225"/>
      <c r="E9" s="226"/>
      <c r="F9" s="225"/>
      <c r="G9" s="226"/>
    </row>
    <row r="10" spans="1:7" ht="14.25" customHeight="1">
      <c r="A10" s="153"/>
      <c r="B10" s="223" t="s">
        <v>138</v>
      </c>
      <c r="C10" s="224" t="s">
        <v>180</v>
      </c>
      <c r="D10" s="225" t="s">
        <v>177</v>
      </c>
      <c r="E10" s="226" t="s">
        <v>178</v>
      </c>
      <c r="F10" s="225" t="s">
        <v>181</v>
      </c>
      <c r="G10" s="226" t="s">
        <v>175</v>
      </c>
    </row>
    <row r="11" spans="1:7" ht="14.25" customHeight="1">
      <c r="A11" s="153"/>
      <c r="B11" s="223"/>
      <c r="C11" s="224"/>
      <c r="D11" s="225"/>
      <c r="E11" s="226"/>
      <c r="F11" s="225"/>
      <c r="G11" s="226"/>
    </row>
    <row r="12" spans="1:7" ht="14.25" customHeight="1">
      <c r="A12" s="153"/>
      <c r="B12" s="223" t="s">
        <v>139</v>
      </c>
      <c r="C12" s="224" t="s">
        <v>176</v>
      </c>
      <c r="D12" s="225" t="s">
        <v>182</v>
      </c>
      <c r="E12" s="226" t="s">
        <v>178</v>
      </c>
      <c r="F12" s="225" t="s">
        <v>183</v>
      </c>
      <c r="G12" s="226" t="s">
        <v>175</v>
      </c>
    </row>
    <row r="13" spans="1:7" ht="14.25" customHeight="1">
      <c r="A13" s="153"/>
      <c r="B13" s="223"/>
      <c r="C13" s="224"/>
      <c r="D13" s="225"/>
      <c r="E13" s="226"/>
      <c r="F13" s="225"/>
      <c r="G13" s="226"/>
    </row>
    <row r="14" spans="1:7" ht="14.25" customHeight="1">
      <c r="A14" s="153"/>
      <c r="B14" s="223" t="s">
        <v>140</v>
      </c>
      <c r="C14" s="224" t="s">
        <v>184</v>
      </c>
      <c r="D14" s="225" t="s">
        <v>181</v>
      </c>
      <c r="E14" s="226" t="s">
        <v>178</v>
      </c>
      <c r="F14" s="225" t="s">
        <v>181</v>
      </c>
      <c r="G14" s="226" t="s">
        <v>175</v>
      </c>
    </row>
    <row r="15" spans="1:7" ht="14.25" customHeight="1">
      <c r="A15" s="153"/>
      <c r="B15" s="223"/>
      <c r="C15" s="224"/>
      <c r="D15" s="225"/>
      <c r="E15" s="226"/>
      <c r="F15" s="225"/>
      <c r="G15" s="226"/>
    </row>
    <row r="16" spans="1:7" ht="14.25" customHeight="1">
      <c r="A16" s="153"/>
      <c r="B16" s="223" t="s">
        <v>141</v>
      </c>
      <c r="C16" s="224" t="s">
        <v>176</v>
      </c>
      <c r="D16" s="225" t="s">
        <v>177</v>
      </c>
      <c r="E16" s="226" t="s">
        <v>178</v>
      </c>
      <c r="F16" s="225" t="s">
        <v>185</v>
      </c>
      <c r="G16" s="226"/>
    </row>
    <row r="17" spans="1:7" ht="14.25" customHeight="1">
      <c r="A17" s="153"/>
      <c r="B17" s="223"/>
      <c r="C17" s="224"/>
      <c r="D17" s="225"/>
      <c r="E17" s="226"/>
      <c r="F17" s="225"/>
      <c r="G17" s="226"/>
    </row>
    <row r="18" spans="1:7" ht="14.25" customHeight="1">
      <c r="A18" s="153"/>
      <c r="B18" s="223" t="s">
        <v>142</v>
      </c>
      <c r="C18" s="224"/>
      <c r="D18" s="225"/>
      <c r="E18" s="226"/>
      <c r="F18" s="225"/>
      <c r="G18" s="226"/>
    </row>
    <row r="19" spans="1:7" ht="14.25" customHeight="1">
      <c r="A19" s="153"/>
      <c r="B19" s="223"/>
      <c r="C19" s="224"/>
      <c r="D19" s="225"/>
      <c r="E19" s="226"/>
      <c r="F19" s="225"/>
      <c r="G19" s="226"/>
    </row>
    <row r="20" spans="1:7" ht="14.25" customHeight="1">
      <c r="A20" s="153"/>
      <c r="B20" s="223" t="s">
        <v>186</v>
      </c>
      <c r="C20" s="224"/>
      <c r="D20" s="225"/>
      <c r="E20" s="226"/>
      <c r="F20" s="225"/>
      <c r="G20" s="226"/>
    </row>
    <row r="21" spans="1:7" ht="14.25" customHeight="1">
      <c r="A21" s="153"/>
      <c r="B21" s="223"/>
      <c r="C21" s="224"/>
      <c r="D21" s="225"/>
      <c r="E21" s="226"/>
      <c r="F21" s="225"/>
      <c r="G21" s="226"/>
    </row>
    <row r="22" spans="1:7" ht="14.25" customHeight="1">
      <c r="A22" s="153"/>
      <c r="B22" s="223" t="s">
        <v>187</v>
      </c>
      <c r="C22" s="224"/>
      <c r="D22" s="225"/>
      <c r="E22" s="226"/>
      <c r="F22" s="225"/>
      <c r="G22" s="226"/>
    </row>
    <row r="23" spans="1:7" ht="14.25" customHeight="1">
      <c r="A23" s="153"/>
      <c r="B23" s="223"/>
      <c r="C23" s="224"/>
      <c r="D23" s="225"/>
      <c r="E23" s="226"/>
      <c r="F23" s="225"/>
      <c r="G23" s="226"/>
    </row>
    <row r="24" spans="2:7" ht="14.25" customHeight="1">
      <c r="B24" s="223" t="s">
        <v>188</v>
      </c>
      <c r="C24" s="224"/>
      <c r="D24" s="225"/>
      <c r="E24" s="226"/>
      <c r="F24" s="225"/>
      <c r="G24" s="226"/>
    </row>
    <row r="25" spans="2:7" ht="14.25" customHeight="1">
      <c r="B25" s="223"/>
      <c r="C25" s="224"/>
      <c r="D25" s="225"/>
      <c r="E25" s="226"/>
      <c r="F25" s="225"/>
      <c r="G25" s="226"/>
    </row>
    <row r="26" spans="2:7" ht="14.25" customHeight="1">
      <c r="B26" s="223" t="s">
        <v>189</v>
      </c>
      <c r="C26" s="224"/>
      <c r="D26" s="225"/>
      <c r="E26" s="226"/>
      <c r="F26" s="225"/>
      <c r="G26" s="226"/>
    </row>
    <row r="27" spans="2:7" ht="14.25" customHeight="1">
      <c r="B27" s="223"/>
      <c r="C27" s="224"/>
      <c r="D27" s="225"/>
      <c r="E27" s="226"/>
      <c r="F27" s="225"/>
      <c r="G27" s="226"/>
    </row>
    <row r="28" spans="2:7" ht="14.25" customHeight="1">
      <c r="B28" s="223" t="s">
        <v>190</v>
      </c>
      <c r="C28" s="224"/>
      <c r="D28" s="225"/>
      <c r="E28" s="226"/>
      <c r="F28" s="225"/>
      <c r="G28" s="226"/>
    </row>
    <row r="29" spans="2:7" ht="14.25" customHeight="1">
      <c r="B29" s="223"/>
      <c r="C29" s="224"/>
      <c r="D29" s="225"/>
      <c r="E29" s="226"/>
      <c r="F29" s="225"/>
      <c r="G29" s="226"/>
    </row>
    <row r="30" spans="2:7" ht="14.25" customHeight="1">
      <c r="B30" s="223" t="s">
        <v>191</v>
      </c>
      <c r="C30" s="224"/>
      <c r="D30" s="225"/>
      <c r="E30" s="226"/>
      <c r="F30" s="225"/>
      <c r="G30" s="226"/>
    </row>
    <row r="31" spans="2:7" ht="14.25" customHeight="1">
      <c r="B31" s="223"/>
      <c r="C31" s="224"/>
      <c r="D31" s="225"/>
      <c r="E31" s="226"/>
      <c r="F31" s="225"/>
      <c r="G31" s="226"/>
    </row>
    <row r="32" spans="2:7" ht="14.25" customHeight="1">
      <c r="B32" s="223" t="s">
        <v>192</v>
      </c>
      <c r="C32" s="224"/>
      <c r="D32" s="225"/>
      <c r="E32" s="226"/>
      <c r="F32" s="225"/>
      <c r="G32" s="226"/>
    </row>
    <row r="33" spans="2:7" ht="14.25" customHeight="1">
      <c r="B33" s="223"/>
      <c r="C33" s="224"/>
      <c r="D33" s="225"/>
      <c r="E33" s="226"/>
      <c r="F33" s="225"/>
      <c r="G33" s="226"/>
    </row>
    <row r="34" spans="2:7" s="1" customFormat="1" ht="12.75">
      <c r="B34" s="227"/>
      <c r="C34" s="212"/>
      <c r="D34" s="212"/>
      <c r="E34" s="212"/>
      <c r="F34" s="212"/>
      <c r="G34" s="212"/>
    </row>
    <row r="35" spans="1:8" s="230" customFormat="1" ht="31.5" customHeight="1">
      <c r="A35" s="228"/>
      <c r="B35" s="229" t="s">
        <v>193</v>
      </c>
      <c r="C35" s="229"/>
      <c r="D35" s="229"/>
      <c r="E35" s="229"/>
      <c r="F35" s="229"/>
      <c r="G35" s="229"/>
      <c r="H35" s="3"/>
    </row>
    <row r="36" spans="1:7" ht="14.25" customHeight="1">
      <c r="A36" s="217"/>
      <c r="B36" s="231" t="s">
        <v>194</v>
      </c>
      <c r="C36" s="231"/>
      <c r="D36" s="231"/>
      <c r="E36" s="231"/>
      <c r="F36" s="231"/>
      <c r="G36" s="231"/>
    </row>
    <row r="37" spans="1:7" ht="15" customHeight="1">
      <c r="A37" s="217"/>
      <c r="B37" s="231"/>
      <c r="C37" s="231"/>
      <c r="D37" s="231"/>
      <c r="E37" s="231"/>
      <c r="F37" s="231"/>
      <c r="G37" s="231"/>
    </row>
    <row r="38" spans="1:7" ht="14.25" customHeight="1">
      <c r="A38" s="217"/>
      <c r="B38" s="231"/>
      <c r="C38" s="231"/>
      <c r="D38" s="231"/>
      <c r="E38" s="231"/>
      <c r="F38" s="231"/>
      <c r="G38" s="231"/>
    </row>
    <row r="39" spans="1:7" ht="15" customHeight="1">
      <c r="A39" s="217"/>
      <c r="B39" s="231"/>
      <c r="C39" s="231"/>
      <c r="D39" s="231"/>
      <c r="E39" s="231"/>
      <c r="F39" s="231"/>
      <c r="G39" s="231"/>
    </row>
    <row r="40" spans="1:7" ht="14.25" customHeight="1">
      <c r="A40" s="217"/>
      <c r="B40" s="231"/>
      <c r="C40" s="231"/>
      <c r="D40" s="231"/>
      <c r="E40" s="231"/>
      <c r="F40" s="231"/>
      <c r="G40" s="231"/>
    </row>
    <row r="41" spans="1:7" ht="15" customHeight="1">
      <c r="A41" s="217"/>
      <c r="B41" s="231"/>
      <c r="C41" s="231"/>
      <c r="D41" s="231"/>
      <c r="E41" s="231"/>
      <c r="F41" s="231"/>
      <c r="G41" s="231"/>
    </row>
    <row r="42" spans="1:7" ht="14.25" customHeight="1">
      <c r="A42" s="217"/>
      <c r="B42" s="231"/>
      <c r="C42" s="231"/>
      <c r="D42" s="231"/>
      <c r="E42" s="231"/>
      <c r="F42" s="231"/>
      <c r="G42" s="231"/>
    </row>
    <row r="43" spans="1:7" ht="15" customHeight="1">
      <c r="A43" s="217"/>
      <c r="B43" s="231"/>
      <c r="C43" s="231"/>
      <c r="D43" s="231"/>
      <c r="E43" s="231"/>
      <c r="F43" s="231"/>
      <c r="G43" s="231"/>
    </row>
    <row r="44" spans="1:7" ht="14.25" customHeight="1">
      <c r="A44" s="217"/>
      <c r="B44" s="231"/>
      <c r="C44" s="231"/>
      <c r="D44" s="231"/>
      <c r="E44" s="231"/>
      <c r="F44" s="231"/>
      <c r="G44" s="231"/>
    </row>
    <row r="45" spans="1:7" ht="15" customHeight="1">
      <c r="A45" s="217"/>
      <c r="B45" s="231"/>
      <c r="C45" s="231"/>
      <c r="D45" s="231"/>
      <c r="E45" s="231"/>
      <c r="F45" s="231"/>
      <c r="G45" s="231"/>
    </row>
    <row r="46" spans="1:7" ht="14.25" customHeight="1">
      <c r="A46" s="217"/>
      <c r="B46" s="231"/>
      <c r="C46" s="231"/>
      <c r="D46" s="231"/>
      <c r="E46" s="231"/>
      <c r="F46" s="231"/>
      <c r="G46" s="231"/>
    </row>
    <row r="47" spans="1:7" ht="15" customHeight="1">
      <c r="A47" s="217"/>
      <c r="B47" s="231"/>
      <c r="C47" s="231"/>
      <c r="D47" s="231"/>
      <c r="E47" s="231"/>
      <c r="F47" s="231"/>
      <c r="G47" s="231"/>
    </row>
    <row r="48" spans="1:7" ht="12.75">
      <c r="A48" s="217"/>
      <c r="B48" s="231"/>
      <c r="C48" s="231"/>
      <c r="D48" s="231"/>
      <c r="E48" s="231"/>
      <c r="F48" s="231"/>
      <c r="G48" s="231"/>
    </row>
    <row r="49" spans="1:7" ht="12.75" customHeight="1">
      <c r="A49" s="217"/>
      <c r="B49" s="232" t="s">
        <v>195</v>
      </c>
      <c r="C49" s="232"/>
      <c r="D49" s="232"/>
      <c r="E49" s="232" t="s">
        <v>196</v>
      </c>
      <c r="F49" s="233" t="s">
        <v>197</v>
      </c>
      <c r="G49" s="233" t="s">
        <v>198</v>
      </c>
    </row>
    <row r="50" spans="2:7" ht="21" customHeight="1">
      <c r="B50" s="232"/>
      <c r="C50" s="232"/>
      <c r="D50" s="232"/>
      <c r="E50" s="232"/>
      <c r="F50" s="233"/>
      <c r="G50" s="233"/>
    </row>
    <row r="51" spans="2:7" ht="12.75">
      <c r="B51" s="232"/>
      <c r="C51" s="232"/>
      <c r="D51" s="232"/>
      <c r="E51" s="232"/>
      <c r="F51" s="233"/>
      <c r="G51" s="233"/>
    </row>
    <row r="52" spans="1:9" ht="42.75" customHeight="1">
      <c r="A52" s="217"/>
      <c r="B52" s="234" t="s">
        <v>52</v>
      </c>
      <c r="C52" s="234"/>
      <c r="D52" s="234"/>
      <c r="E52" s="235">
        <v>42689</v>
      </c>
      <c r="F52" s="236"/>
      <c r="G52" s="236"/>
      <c r="I52" s="237">
        <f>IF(B52="[Data], [Imię i Nazwisko]","Proszę wpisać datę oraz imię i nazwisko!!!","")</f>
      </c>
    </row>
    <row r="53" spans="1:9" ht="17.25" customHeight="1">
      <c r="A53" s="217"/>
      <c r="B53" s="238"/>
      <c r="C53" s="238"/>
      <c r="D53" s="238"/>
      <c r="E53" s="235"/>
      <c r="F53" s="236"/>
      <c r="G53" s="236"/>
      <c r="I53" s="237"/>
    </row>
    <row r="54" s="1" customFormat="1" ht="12.75"/>
  </sheetData>
  <sheetProtection selectLockedCells="1" selectUnlockedCells="1"/>
  <mergeCells count="97">
    <mergeCell ref="B4:G4"/>
    <mergeCell ref="B6:B7"/>
    <mergeCell ref="C6:C7"/>
    <mergeCell ref="D6:D7"/>
    <mergeCell ref="E6:E7"/>
    <mergeCell ref="F6:F7"/>
    <mergeCell ref="G6:G7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4:G15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18:G19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2:G23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26:G27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0:G31"/>
    <mergeCell ref="B32:B33"/>
    <mergeCell ref="C32:C33"/>
    <mergeCell ref="D32:D33"/>
    <mergeCell ref="E32:E33"/>
    <mergeCell ref="F32:F33"/>
    <mergeCell ref="G32:G33"/>
    <mergeCell ref="B35:G35"/>
    <mergeCell ref="B36:G48"/>
    <mergeCell ref="B49:D51"/>
    <mergeCell ref="E49:E51"/>
    <mergeCell ref="F49:F51"/>
    <mergeCell ref="G49:G51"/>
    <mergeCell ref="B52:D52"/>
    <mergeCell ref="E52:E53"/>
    <mergeCell ref="F52:F53"/>
    <mergeCell ref="G52:G53"/>
    <mergeCell ref="I52:I53"/>
    <mergeCell ref="B53:D53"/>
  </mergeCells>
  <conditionalFormatting sqref="I52:I53">
    <cfRule type="cellIs" priority="1" dxfId="0" operator="equal" stopIfTrue="1">
      <formula>"Proszę wpisać datę oraz imię i nazwisko!!!"</formula>
    </cfRule>
  </conditionalFormatting>
  <dataValidations count="1">
    <dataValidation operator="equal" allowBlank="1" showInputMessage="1" showErrorMessage="1" promptTitle="Uwaga!!!" prompt="To pole uzupełniane jest automatycznie, po wypełnieniu zakładki preliminarza!!!" sqref="G2">
      <formula1>0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4"/>
  <sheetViews>
    <sheetView view="pageBreakPreview" zoomScale="77" zoomScaleSheetLayoutView="77" workbookViewId="0" topLeftCell="A1">
      <selection activeCell="Q36" sqref="Q36"/>
    </sheetView>
  </sheetViews>
  <sheetFormatPr defaultColWidth="10.28125" defaultRowHeight="12.75"/>
  <cols>
    <col min="1" max="1" width="10.00390625" style="1" customWidth="1"/>
    <col min="2" max="2" width="17.57421875" style="1" customWidth="1"/>
    <col min="3" max="3" width="13.140625" style="1" customWidth="1"/>
    <col min="4" max="4" width="2.00390625" style="1" customWidth="1"/>
    <col min="5" max="5" width="25.7109375" style="1" customWidth="1"/>
    <col min="6" max="6" width="19.421875" style="1" customWidth="1"/>
    <col min="7" max="14" width="10.00390625" style="1" customWidth="1"/>
    <col min="15" max="15" width="16.00390625" style="1" customWidth="1"/>
    <col min="16" max="19" width="10.00390625" style="1" customWidth="1"/>
    <col min="20" max="20" width="0" style="1" hidden="1" customWidth="1"/>
    <col min="21" max="16384" width="10.00390625" style="1" customWidth="1"/>
  </cols>
  <sheetData>
    <row r="1" spans="16:18" ht="12.75" customHeight="1">
      <c r="P1" s="239" t="s">
        <v>199</v>
      </c>
      <c r="Q1" s="239"/>
      <c r="R1" s="239"/>
    </row>
    <row r="2" spans="2:20" ht="25.5" customHeight="1">
      <c r="B2" s="240" t="s">
        <v>20</v>
      </c>
      <c r="C2" s="241" t="str">
        <f>'1 Preliminarz KWJ'!C10:G10&amp;" "&amp;'1 Preliminarz KWJ'!C11:G11&amp;" "&amp;'1 Preliminarz KWJ'!C12:G12</f>
        <v>Piła Żeromskiego 12 604550493</v>
      </c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39"/>
      <c r="Q2" s="239"/>
      <c r="R2" s="239"/>
      <c r="T2" s="1" t="s">
        <v>200</v>
      </c>
    </row>
    <row r="3" spans="2:20" ht="25.5" customHeight="1">
      <c r="B3" s="240" t="s">
        <v>115</v>
      </c>
      <c r="C3" s="242" t="str">
        <f>'2 Spis zawodników - planowanych'!H9</f>
        <v>Od 30-11-n.e.2016n.e.2016 do 05-12-n.e.2016n.e.2016</v>
      </c>
      <c r="D3" s="242"/>
      <c r="E3" s="242"/>
      <c r="F3" s="243" t="s">
        <v>201</v>
      </c>
      <c r="G3" s="244" t="s">
        <v>52</v>
      </c>
      <c r="H3" s="244"/>
      <c r="I3" s="244"/>
      <c r="J3" s="244"/>
      <c r="K3" s="244"/>
      <c r="L3" s="244"/>
      <c r="M3" s="244"/>
      <c r="N3" s="244"/>
      <c r="O3" s="244"/>
      <c r="P3" s="239"/>
      <c r="Q3" s="239"/>
      <c r="R3" s="239"/>
      <c r="T3" s="1" t="s">
        <v>202</v>
      </c>
    </row>
    <row r="4" spans="16:20" ht="12.75">
      <c r="P4" s="239"/>
      <c r="Q4" s="239"/>
      <c r="R4" s="239"/>
      <c r="T4" s="1" t="s">
        <v>203</v>
      </c>
    </row>
    <row r="5" spans="3:18" ht="12.75">
      <c r="C5" s="1" t="s">
        <v>1</v>
      </c>
      <c r="E5" s="1" t="s">
        <v>204</v>
      </c>
      <c r="P5" s="239"/>
      <c r="Q5" s="239"/>
      <c r="R5" s="239"/>
    </row>
    <row r="6" spans="2:18" ht="12.75">
      <c r="B6" s="240" t="s">
        <v>205</v>
      </c>
      <c r="C6" s="245" t="str">
        <f>'1 Preliminarz KWJ'!J2</f>
        <v>K/</v>
      </c>
      <c r="D6" s="246" t="s">
        <v>206</v>
      </c>
      <c r="E6" s="247"/>
      <c r="P6" s="239"/>
      <c r="Q6" s="239"/>
      <c r="R6" s="239"/>
    </row>
    <row r="7" spans="16:18" ht="12.75">
      <c r="P7" s="239"/>
      <c r="Q7" s="239"/>
      <c r="R7" s="239"/>
    </row>
    <row r="8" spans="16:18" ht="12.75">
      <c r="P8" s="239"/>
      <c r="Q8" s="239"/>
      <c r="R8" s="239"/>
    </row>
    <row r="9" spans="2:18" ht="12.75">
      <c r="B9" s="248" t="s">
        <v>207</v>
      </c>
      <c r="C9" s="249" t="s">
        <v>208</v>
      </c>
      <c r="D9" s="250"/>
      <c r="E9" s="251" t="s">
        <v>209</v>
      </c>
      <c r="F9" s="251"/>
      <c r="G9" s="252"/>
      <c r="H9" s="252" t="s">
        <v>208</v>
      </c>
      <c r="I9" s="253" t="s">
        <v>209</v>
      </c>
      <c r="J9" s="254"/>
      <c r="K9" s="255"/>
      <c r="L9" s="255"/>
      <c r="P9" s="239"/>
      <c r="Q9" s="239"/>
      <c r="R9" s="239"/>
    </row>
    <row r="10" spans="3:18" ht="12.75">
      <c r="C10" s="256" t="s">
        <v>134</v>
      </c>
      <c r="D10" s="257"/>
      <c r="E10" s="258" t="str">
        <f>IF('3 Program cz. 1'!C25&lt;&gt;"",'3 Program cz. 1'!C25,"")</f>
        <v>Tomasz Jopek</v>
      </c>
      <c r="F10" s="258"/>
      <c r="H10" s="256" t="s">
        <v>141</v>
      </c>
      <c r="I10" s="258">
        <f>IF('3 Program cz. 1'!C30&lt;&gt;"",'3 Program cz. 1'!C30,"")</f>
      </c>
      <c r="J10" s="258"/>
      <c r="K10" s="258"/>
      <c r="L10" s="258"/>
      <c r="P10" s="239"/>
      <c r="Q10" s="239"/>
      <c r="R10" s="239"/>
    </row>
    <row r="11" spans="3:18" ht="12.75">
      <c r="C11" s="259" t="s">
        <v>137</v>
      </c>
      <c r="D11" s="260"/>
      <c r="E11" s="258">
        <f>IF('3 Program cz. 1'!C26&lt;&gt;"",'3 Program cz. 1'!C26,"")</f>
      </c>
      <c r="F11" s="258"/>
      <c r="H11" s="261" t="s">
        <v>142</v>
      </c>
      <c r="I11" s="262">
        <f>IF('3 Program cz. 1'!C31&lt;&gt;"",'3 Program cz. 1'!C31,"")</f>
      </c>
      <c r="J11" s="262"/>
      <c r="K11" s="262"/>
      <c r="L11" s="262"/>
      <c r="P11" s="239"/>
      <c r="Q11" s="239"/>
      <c r="R11" s="239"/>
    </row>
    <row r="12" spans="3:18" ht="12.75">
      <c r="C12" s="259" t="s">
        <v>138</v>
      </c>
      <c r="D12" s="260"/>
      <c r="E12" s="258">
        <f>IF('3 Program cz. 1'!C27&lt;&gt;"",'3 Program cz. 1'!C27,"")</f>
      </c>
      <c r="F12" s="258"/>
      <c r="P12" s="250" t="s">
        <v>210</v>
      </c>
      <c r="Q12" s="250"/>
      <c r="R12" s="250">
        <f>'3 Program cz. 1'!E12</f>
        <v>1</v>
      </c>
    </row>
    <row r="13" spans="3:6" ht="12.75">
      <c r="C13" s="259" t="s">
        <v>139</v>
      </c>
      <c r="D13" s="260"/>
      <c r="E13" s="258">
        <f>IF('3 Program cz. 1'!C28&lt;&gt;"",'3 Program cz. 1'!C28,"")</f>
      </c>
      <c r="F13" s="258"/>
    </row>
    <row r="14" spans="3:6" ht="12.75">
      <c r="C14" s="261" t="s">
        <v>140</v>
      </c>
      <c r="D14" s="263"/>
      <c r="E14" s="262">
        <f>IF('3 Program cz. 1'!C29&lt;&gt;"",'3 Program cz. 1'!C29,"")</f>
      </c>
      <c r="F14" s="262"/>
    </row>
  </sheetData>
  <sheetProtection selectLockedCells="1" selectUnlockedCells="1"/>
  <mergeCells count="12">
    <mergeCell ref="P1:R11"/>
    <mergeCell ref="C2:O2"/>
    <mergeCell ref="C3:E3"/>
    <mergeCell ref="G3:O3"/>
    <mergeCell ref="E9:F9"/>
    <mergeCell ref="E10:F10"/>
    <mergeCell ref="I10:L10"/>
    <mergeCell ref="E11:F11"/>
    <mergeCell ref="I11:L11"/>
    <mergeCell ref="E12:F12"/>
    <mergeCell ref="E13:F13"/>
    <mergeCell ref="E14:F14"/>
  </mergeCells>
  <dataValidations count="4">
    <dataValidation operator="equal" allowBlank="1" showInputMessage="1" showErrorMessage="1" promptTitle="Uwaga!!!" prompt="Proszę uzupełniać tylko białe pola - pola szare wypełnią się automatycznie po wypełnieniu preliminarza!!!" sqref="A1 C2:O2 C3:E3">
      <formula1>0</formula1>
    </dataValidation>
    <dataValidation operator="equal" allowBlank="1" showInputMessage="1" showErrorMessage="1" promptTitle="Rodzaj akcji" prompt="O - Obóz&#10;(7 dni i więcej)&#10;&#10;K - Konsultacja&#10;(do 6 dni)&#10;&#10;Proszę uzupełniać tylko białe pola - pola szare wypełnią się automatycznie po wypełnieniu preliminarza!!!" sqref="C6">
      <formula1>0</formula1>
    </dataValidation>
    <dataValidation operator="equal" allowBlank="1" showInputMessage="1" showErrorMessage="1" promptTitle="Numer akcji" prompt="Numer nadany przez WZMS Poznań" sqref="E6">
      <formula1>0</formula1>
    </dataValidation>
    <dataValidation operator="equal" allowBlank="1" showInputMessage="1" showErrorMessage="1" promptTitle="Nie wypełniać!!!" prompt="Pola wypełnią się automatycznie po uzupełnienu programu - arkusz 3 niniejszego dzienniczka!" sqref="E10:F14 I10:L11">
      <formula1>0</formula1>
    </dataValidation>
  </dataValidation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X132"/>
  <sheetViews>
    <sheetView view="pageBreakPreview" zoomScale="77" zoomScaleSheetLayoutView="77" workbookViewId="0" topLeftCell="A1">
      <selection activeCell="H12" sqref="H12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10.28125" style="0" customWidth="1"/>
    <col min="4" max="4" width="23.8515625" style="0" customWidth="1"/>
    <col min="5" max="5" width="16.7109375" style="0" customWidth="1"/>
    <col min="6" max="6" width="7.7109375" style="0" customWidth="1"/>
    <col min="7" max="7" width="3.57421875" style="0" customWidth="1"/>
    <col min="8" max="8" width="3.28125" style="0" customWidth="1"/>
    <col min="9" max="52" width="2.00390625" style="0" customWidth="1"/>
    <col min="53" max="53" width="9.421875" style="0" customWidth="1"/>
    <col min="54" max="76" width="0" style="0" hidden="1" customWidth="1"/>
    <col min="77" max="77" width="10.00390625" style="0" customWidth="1"/>
    <col min="78" max="16384" width="9.421875" style="0" customWidth="1"/>
  </cols>
  <sheetData>
    <row r="1" spans="1:52" ht="12.75">
      <c r="A1" s="3" t="s">
        <v>0</v>
      </c>
      <c r="B1" s="264" t="s">
        <v>211</v>
      </c>
      <c r="C1" s="265" t="s">
        <v>212</v>
      </c>
      <c r="D1" s="1" t="str">
        <f>'5 Uwagi organizacyjne'!$C$6&amp;" "&amp;'5 Uwagi organizacyjne'!$E$6</f>
        <v>K/ </v>
      </c>
      <c r="E1" s="1"/>
      <c r="F1" s="1"/>
      <c r="G1" s="266" t="s">
        <v>213</v>
      </c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/>
      <c r="AU1" s="266"/>
      <c r="AV1" s="266"/>
      <c r="AW1" s="266"/>
      <c r="AX1" s="266"/>
      <c r="AY1" s="266"/>
      <c r="AZ1" s="266"/>
    </row>
    <row r="2" spans="1:54" ht="16.5" customHeight="1">
      <c r="A2" s="267" t="s">
        <v>214</v>
      </c>
      <c r="B2" s="268" t="s">
        <v>209</v>
      </c>
      <c r="C2" s="269" t="s">
        <v>215</v>
      </c>
      <c r="D2" s="268" t="s">
        <v>84</v>
      </c>
      <c r="E2" s="268" t="s">
        <v>216</v>
      </c>
      <c r="F2" s="270" t="s">
        <v>217</v>
      </c>
      <c r="G2" s="271" t="str">
        <f>TEXT(BB7,"dd.mm.rr")</f>
        <v>30.11.n.e.2016</v>
      </c>
      <c r="H2" s="271"/>
      <c r="I2" s="271" t="str">
        <f>IF('1 Preliminarz KWJ'!K12&gt;=2,TEXT(BC7,"dd")," ")</f>
        <v>01</v>
      </c>
      <c r="J2" s="271"/>
      <c r="K2" s="271" t="str">
        <f>IF('1 Preliminarz KWJ'!K12&gt;=3,TEXT(BD7,"dd")," ")</f>
        <v>02</v>
      </c>
      <c r="L2" s="271"/>
      <c r="M2" s="271" t="str">
        <f>IF('1 Preliminarz KWJ'!K12&gt;=4,TEXT(BE7,"dd")," ")</f>
        <v>03</v>
      </c>
      <c r="N2" s="271"/>
      <c r="O2" s="271" t="str">
        <f>IF('1 Preliminarz KWJ'!K12&gt;=5,TEXT(BF7,"dd")," ")</f>
        <v>04</v>
      </c>
      <c r="P2" s="271"/>
      <c r="Q2" s="271" t="str">
        <f>IF('1 Preliminarz KWJ'!K12&gt;=6,TEXT(BG7,"dd")," ")</f>
        <v>05</v>
      </c>
      <c r="R2" s="271"/>
      <c r="S2" s="271" t="str">
        <f>IF('1 Preliminarz KWJ'!K12&gt;=7,TEXT(BH7,"dd")," ")</f>
        <v> </v>
      </c>
      <c r="T2" s="271"/>
      <c r="U2" s="271" t="str">
        <f>IF('1 Preliminarz KWJ'!K12&gt;=8,TEXT(BI7,"dd")," ")</f>
        <v> </v>
      </c>
      <c r="V2" s="271"/>
      <c r="W2" s="271" t="str">
        <f>IF('1 Preliminarz KWJ'!K12&gt;=9,TEXT(BJ7,"dd")," ")</f>
        <v> </v>
      </c>
      <c r="X2" s="271"/>
      <c r="Y2" s="271" t="str">
        <f>IF('1 Preliminarz KWJ'!K12&gt;=10,TEXT(BK7,"dd")," ")</f>
        <v> </v>
      </c>
      <c r="Z2" s="271"/>
      <c r="AA2" s="271" t="str">
        <f>IF('1 Preliminarz KWJ'!K12&gt;=11,TEXT(BL7,"dd")," ")</f>
        <v> </v>
      </c>
      <c r="AB2" s="271"/>
      <c r="AC2" s="271" t="str">
        <f>IF('1 Preliminarz KWJ'!K12&gt;=12,TEXT(BM7,"dd")," ")</f>
        <v> </v>
      </c>
      <c r="AD2" s="271"/>
      <c r="AE2" s="271" t="str">
        <f>IF('1 Preliminarz KWJ'!K12&gt;=13,TEXT(BN7,"dd")," ")</f>
        <v> </v>
      </c>
      <c r="AF2" s="271"/>
      <c r="AG2" s="271" t="str">
        <f>IF('1 Preliminarz KWJ'!K12&gt;=14,TEXT(BO7,"dd")," ")</f>
        <v> </v>
      </c>
      <c r="AH2" s="271"/>
      <c r="AI2" s="271" t="str">
        <f>IF('1 Preliminarz KWJ'!K12&gt;=15,TEXT(BP7,"dd")," ")</f>
        <v> </v>
      </c>
      <c r="AJ2" s="271"/>
      <c r="AK2" s="271" t="str">
        <f>IF('1 Preliminarz KWJ'!K12&gt;=16,TEXT(BQ7,"dd")," ")</f>
        <v> </v>
      </c>
      <c r="AL2" s="271"/>
      <c r="AM2" s="271" t="str">
        <f>IF('1 Preliminarz KWJ'!K12&gt;=17,TEXT(BR7,"dd")," ")</f>
        <v> </v>
      </c>
      <c r="AN2" s="271"/>
      <c r="AO2" s="271" t="str">
        <f>IF('1 Preliminarz KWJ'!K12&gt;=18,TEXT(BS7,"dd")," ")</f>
        <v> </v>
      </c>
      <c r="AP2" s="271"/>
      <c r="AQ2" s="271" t="str">
        <f>IF('1 Preliminarz KWJ'!K12&gt;=19,TEXT(BT7,"dd")," ")</f>
        <v> </v>
      </c>
      <c r="AR2" s="271"/>
      <c r="AS2" s="271" t="str">
        <f>IF('1 Preliminarz KWJ'!K12&gt;=20,TEXT(BU7,"dd")," ")</f>
        <v> </v>
      </c>
      <c r="AT2" s="271"/>
      <c r="AU2" s="271" t="str">
        <f>IF('1 Preliminarz KWJ'!K12&gt;=21,TEXT(BV7,"dd")," ")</f>
        <v> </v>
      </c>
      <c r="AV2" s="271"/>
      <c r="AW2" s="271" t="str">
        <f>IF('1 Preliminarz KWJ'!K12&gt;=22,TEXT(BW7,"dd")," ")</f>
        <v> </v>
      </c>
      <c r="AX2" s="271"/>
      <c r="AY2" s="271" t="str">
        <f>IF('1 Preliminarz KWJ'!K12&gt;=23,TEXT(BX7,"dd")," ")</f>
        <v> </v>
      </c>
      <c r="AZ2" s="271"/>
      <c r="BB2" t="s">
        <v>218</v>
      </c>
    </row>
    <row r="3" spans="1:54" ht="12.75">
      <c r="A3" s="272">
        <v>1</v>
      </c>
      <c r="B3" s="273" t="s">
        <v>86</v>
      </c>
      <c r="C3" s="273">
        <v>2001</v>
      </c>
      <c r="D3" s="273" t="s">
        <v>87</v>
      </c>
      <c r="E3" s="273" t="s">
        <v>15</v>
      </c>
      <c r="F3" s="273" t="s">
        <v>219</v>
      </c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B3" t="s">
        <v>220</v>
      </c>
    </row>
    <row r="4" spans="1:54" ht="12.75">
      <c r="A4" s="272">
        <v>2</v>
      </c>
      <c r="B4" s="273" t="s">
        <v>88</v>
      </c>
      <c r="C4" s="273">
        <v>2001</v>
      </c>
      <c r="D4" s="273" t="s">
        <v>89</v>
      </c>
      <c r="E4" s="273" t="s">
        <v>15</v>
      </c>
      <c r="F4" s="273" t="s">
        <v>219</v>
      </c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  <c r="AL4" s="274"/>
      <c r="AM4" s="274"/>
      <c r="AN4" s="274"/>
      <c r="AO4" s="274"/>
      <c r="AP4" s="274"/>
      <c r="AQ4" s="274"/>
      <c r="AR4" s="274"/>
      <c r="AS4" s="274"/>
      <c r="AT4" s="274"/>
      <c r="AU4" s="274"/>
      <c r="AV4" s="274"/>
      <c r="AW4" s="274"/>
      <c r="AX4" s="274"/>
      <c r="AY4" s="274"/>
      <c r="AZ4" s="275"/>
      <c r="BB4" t="s">
        <v>221</v>
      </c>
    </row>
    <row r="5" spans="1:54" ht="12.75">
      <c r="A5" s="272">
        <v>3</v>
      </c>
      <c r="B5" s="273" t="s">
        <v>90</v>
      </c>
      <c r="C5" s="273">
        <v>2001</v>
      </c>
      <c r="D5" s="273" t="s">
        <v>91</v>
      </c>
      <c r="E5" s="273" t="s">
        <v>15</v>
      </c>
      <c r="F5" s="273" t="s">
        <v>219</v>
      </c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5"/>
      <c r="BB5" t="s">
        <v>203</v>
      </c>
    </row>
    <row r="6" spans="1:52" ht="12.75">
      <c r="A6" s="272">
        <v>4</v>
      </c>
      <c r="B6" s="273" t="s">
        <v>92</v>
      </c>
      <c r="C6" s="273">
        <v>2001</v>
      </c>
      <c r="D6" s="273" t="s">
        <v>93</v>
      </c>
      <c r="E6" s="273" t="s">
        <v>15</v>
      </c>
      <c r="F6" s="273" t="s">
        <v>219</v>
      </c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5"/>
    </row>
    <row r="7" spans="1:76" ht="12.75">
      <c r="A7" s="272">
        <v>5</v>
      </c>
      <c r="B7" s="273" t="s">
        <v>95</v>
      </c>
      <c r="C7" s="273">
        <v>1999</v>
      </c>
      <c r="D7" s="273" t="s">
        <v>96</v>
      </c>
      <c r="E7" s="273" t="s">
        <v>15</v>
      </c>
      <c r="F7" s="273" t="s">
        <v>222</v>
      </c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5"/>
      <c r="BB7" s="34">
        <f>DATE('1 Preliminarz KWJ'!K9,'1 Preliminarz KWJ'!J9,'1 Preliminarz KWJ'!I9)</f>
        <v>42704</v>
      </c>
      <c r="BC7" s="34">
        <f>BB7+1</f>
        <v>42705</v>
      </c>
      <c r="BD7" s="34">
        <f>BC7+1</f>
        <v>42706</v>
      </c>
      <c r="BE7" s="34">
        <f>BD7+1</f>
        <v>42707</v>
      </c>
      <c r="BF7" s="34">
        <f>BE7+1</f>
        <v>42708</v>
      </c>
      <c r="BG7" s="34">
        <f>BF7+1</f>
        <v>42709</v>
      </c>
      <c r="BH7" s="34">
        <f>BG7+1</f>
        <v>42710</v>
      </c>
      <c r="BI7" s="34">
        <f>BH7+1</f>
        <v>42711</v>
      </c>
      <c r="BJ7" s="34">
        <f>BI7+1</f>
        <v>42712</v>
      </c>
      <c r="BK7" s="34">
        <f>BJ7+1</f>
        <v>42713</v>
      </c>
      <c r="BL7" s="34">
        <f>BK7+1</f>
        <v>42714</v>
      </c>
      <c r="BM7" s="34">
        <f>BL7+1</f>
        <v>42715</v>
      </c>
      <c r="BN7" s="34">
        <f>BM7+1</f>
        <v>42716</v>
      </c>
      <c r="BO7" s="34">
        <f>BN7+1</f>
        <v>42717</v>
      </c>
      <c r="BP7" s="34">
        <f>BO7+1</f>
        <v>42718</v>
      </c>
      <c r="BQ7" s="34">
        <f>BP7+1</f>
        <v>42719</v>
      </c>
      <c r="BR7" s="34">
        <f>BQ7+1</f>
        <v>42720</v>
      </c>
      <c r="BS7" s="34">
        <f>BR7+1</f>
        <v>42721</v>
      </c>
      <c r="BT7" s="34">
        <f>BS7+1</f>
        <v>42722</v>
      </c>
      <c r="BU7" s="34">
        <f>BT7+1</f>
        <v>42723</v>
      </c>
      <c r="BV7" s="34">
        <f>BU7+1</f>
        <v>42724</v>
      </c>
      <c r="BW7" s="34">
        <f>BV7+1</f>
        <v>42725</v>
      </c>
      <c r="BX7" s="34">
        <f>BW7+1</f>
        <v>42726</v>
      </c>
    </row>
    <row r="8" spans="1:52" ht="12.75">
      <c r="A8" s="272">
        <v>6</v>
      </c>
      <c r="B8" s="273" t="s">
        <v>97</v>
      </c>
      <c r="C8" s="273">
        <v>2001</v>
      </c>
      <c r="D8" s="273" t="s">
        <v>96</v>
      </c>
      <c r="E8" s="273" t="s">
        <v>15</v>
      </c>
      <c r="F8" s="273" t="s">
        <v>222</v>
      </c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</row>
    <row r="9" spans="1:52" ht="12.75">
      <c r="A9" s="272">
        <v>7</v>
      </c>
      <c r="B9" s="273" t="s">
        <v>98</v>
      </c>
      <c r="C9" s="273">
        <v>2001</v>
      </c>
      <c r="D9" s="273" t="s">
        <v>96</v>
      </c>
      <c r="E9" s="273" t="s">
        <v>15</v>
      </c>
      <c r="F9" s="273" t="s">
        <v>222</v>
      </c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274"/>
      <c r="AW9" s="274"/>
      <c r="AX9" s="274"/>
      <c r="AY9" s="274"/>
      <c r="AZ9" s="274"/>
    </row>
    <row r="10" spans="1:52" ht="12.75">
      <c r="A10" s="272">
        <v>8</v>
      </c>
      <c r="B10" s="273" t="s">
        <v>99</v>
      </c>
      <c r="C10" s="273">
        <v>2000</v>
      </c>
      <c r="D10" s="273" t="s">
        <v>96</v>
      </c>
      <c r="E10" s="273" t="s">
        <v>15</v>
      </c>
      <c r="F10" s="273" t="s">
        <v>222</v>
      </c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274"/>
    </row>
    <row r="11" spans="1:52" ht="12.75">
      <c r="A11" s="272">
        <v>9</v>
      </c>
      <c r="B11" s="273" t="s">
        <v>100</v>
      </c>
      <c r="C11" s="273">
        <v>2001</v>
      </c>
      <c r="D11" s="273" t="s">
        <v>101</v>
      </c>
      <c r="E11" s="273" t="s">
        <v>15</v>
      </c>
      <c r="F11" s="273" t="s">
        <v>222</v>
      </c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274"/>
      <c r="AW11" s="274"/>
      <c r="AX11" s="274"/>
      <c r="AY11" s="274"/>
      <c r="AZ11" s="274"/>
    </row>
    <row r="12" spans="1:52" ht="12.75">
      <c r="A12" s="272">
        <v>10</v>
      </c>
      <c r="B12" s="273" t="s">
        <v>102</v>
      </c>
      <c r="C12" s="273">
        <v>2001</v>
      </c>
      <c r="D12" s="273" t="s">
        <v>93</v>
      </c>
      <c r="E12" s="273" t="s">
        <v>15</v>
      </c>
      <c r="F12" s="273" t="s">
        <v>222</v>
      </c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</row>
    <row r="13" spans="1:52" ht="12.75">
      <c r="A13" s="272">
        <v>11</v>
      </c>
      <c r="B13" s="273" t="s">
        <v>103</v>
      </c>
      <c r="C13" s="273">
        <v>2001</v>
      </c>
      <c r="D13" s="273" t="s">
        <v>104</v>
      </c>
      <c r="E13" s="273" t="s">
        <v>15</v>
      </c>
      <c r="F13" s="273" t="s">
        <v>222</v>
      </c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</row>
    <row r="14" spans="1:52" ht="12.75">
      <c r="A14" s="272">
        <v>12</v>
      </c>
      <c r="B14" s="273"/>
      <c r="C14" s="273"/>
      <c r="D14" s="273"/>
      <c r="E14" s="273"/>
      <c r="F14" s="273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</row>
    <row r="15" spans="1:52" ht="12.75">
      <c r="A15" s="272">
        <v>13</v>
      </c>
      <c r="B15" s="273"/>
      <c r="C15" s="273"/>
      <c r="D15" s="273"/>
      <c r="E15" s="273"/>
      <c r="F15" s="273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</row>
    <row r="16" spans="1:52" ht="12.75">
      <c r="A16" s="272">
        <v>14</v>
      </c>
      <c r="B16" s="273"/>
      <c r="C16" s="273"/>
      <c r="D16" s="273"/>
      <c r="E16" s="273"/>
      <c r="F16" s="273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</row>
    <row r="17" spans="1:52" ht="12.75">
      <c r="A17" s="272">
        <v>15</v>
      </c>
      <c r="B17" s="273"/>
      <c r="C17" s="273"/>
      <c r="D17" s="273"/>
      <c r="E17" s="273"/>
      <c r="F17" s="273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</row>
    <row r="18" spans="1:52" ht="12.75">
      <c r="A18" s="272">
        <v>16</v>
      </c>
      <c r="B18" s="273"/>
      <c r="C18" s="273"/>
      <c r="D18" s="273"/>
      <c r="E18" s="273"/>
      <c r="F18" s="273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</row>
    <row r="19" spans="1:52" ht="12.75">
      <c r="A19" s="272">
        <v>17</v>
      </c>
      <c r="B19" s="273"/>
      <c r="C19" s="273"/>
      <c r="D19" s="273"/>
      <c r="E19" s="273"/>
      <c r="F19" s="273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</row>
    <row r="20" spans="1:52" ht="12.75">
      <c r="A20" s="272">
        <v>18</v>
      </c>
      <c r="B20" s="273"/>
      <c r="C20" s="273"/>
      <c r="D20" s="273"/>
      <c r="E20" s="273"/>
      <c r="F20" s="273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</row>
    <row r="21" spans="1:52" ht="12.75">
      <c r="A21" s="272">
        <v>19</v>
      </c>
      <c r="B21" s="273"/>
      <c r="C21" s="273"/>
      <c r="D21" s="273"/>
      <c r="E21" s="273"/>
      <c r="F21" s="273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</row>
    <row r="22" spans="1:52" ht="12.75">
      <c r="A22" s="272">
        <v>20</v>
      </c>
      <c r="B22" s="273"/>
      <c r="C22" s="273"/>
      <c r="D22" s="273"/>
      <c r="E22" s="273"/>
      <c r="F22" s="273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</row>
    <row r="23" spans="1:52" ht="12.75">
      <c r="A23" s="272">
        <v>21</v>
      </c>
      <c r="B23" s="273"/>
      <c r="C23" s="273"/>
      <c r="D23" s="273"/>
      <c r="E23" s="273"/>
      <c r="F23" s="273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</row>
    <row r="24" spans="1:52" ht="12.75">
      <c r="A24" s="272">
        <v>22</v>
      </c>
      <c r="B24" s="273"/>
      <c r="C24" s="273"/>
      <c r="D24" s="273"/>
      <c r="E24" s="273"/>
      <c r="F24" s="273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</row>
    <row r="25" spans="1:52" ht="12.75">
      <c r="A25" s="272">
        <v>23</v>
      </c>
      <c r="B25" s="273"/>
      <c r="C25" s="273"/>
      <c r="D25" s="273"/>
      <c r="E25" s="273"/>
      <c r="F25" s="273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  <c r="AL25" s="274"/>
      <c r="AM25" s="274"/>
      <c r="AN25" s="274"/>
      <c r="AO25" s="274"/>
      <c r="AP25" s="274"/>
      <c r="AQ25" s="274"/>
      <c r="AR25" s="274"/>
      <c r="AS25" s="274"/>
      <c r="AT25" s="274"/>
      <c r="AU25" s="274"/>
      <c r="AV25" s="274"/>
      <c r="AW25" s="274"/>
      <c r="AX25" s="274"/>
      <c r="AY25" s="274"/>
      <c r="AZ25" s="274"/>
    </row>
    <row r="26" spans="1:52" ht="12.75">
      <c r="A26" s="272">
        <v>24</v>
      </c>
      <c r="B26" s="273"/>
      <c r="C26" s="273"/>
      <c r="D26" s="273"/>
      <c r="E26" s="273"/>
      <c r="F26" s="273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  <c r="AL26" s="274"/>
      <c r="AM26" s="274"/>
      <c r="AN26" s="274"/>
      <c r="AO26" s="274"/>
      <c r="AP26" s="274"/>
      <c r="AQ26" s="274"/>
      <c r="AR26" s="274"/>
      <c r="AS26" s="274"/>
      <c r="AT26" s="274"/>
      <c r="AU26" s="274"/>
      <c r="AV26" s="274"/>
      <c r="AW26" s="274"/>
      <c r="AX26" s="274"/>
      <c r="AY26" s="274"/>
      <c r="AZ26" s="274"/>
    </row>
    <row r="27" spans="1:52" ht="12.75">
      <c r="A27" s="272">
        <v>25</v>
      </c>
      <c r="B27" s="273"/>
      <c r="C27" s="273"/>
      <c r="D27" s="273"/>
      <c r="E27" s="273"/>
      <c r="F27" s="273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  <c r="AL27" s="274"/>
      <c r="AM27" s="274"/>
      <c r="AN27" s="274"/>
      <c r="AO27" s="274"/>
      <c r="AP27" s="274"/>
      <c r="AQ27" s="274"/>
      <c r="AR27" s="274"/>
      <c r="AS27" s="274"/>
      <c r="AT27" s="274"/>
      <c r="AU27" s="274"/>
      <c r="AV27" s="274"/>
      <c r="AW27" s="274"/>
      <c r="AX27" s="274"/>
      <c r="AY27" s="274"/>
      <c r="AZ27" s="274"/>
    </row>
    <row r="28" spans="1:52" ht="12.75">
      <c r="A28" s="272">
        <v>26</v>
      </c>
      <c r="B28" s="273"/>
      <c r="C28" s="273"/>
      <c r="D28" s="273"/>
      <c r="E28" s="273"/>
      <c r="F28" s="273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  <c r="AL28" s="274"/>
      <c r="AM28" s="274"/>
      <c r="AN28" s="274"/>
      <c r="AO28" s="274"/>
      <c r="AP28" s="274"/>
      <c r="AQ28" s="274"/>
      <c r="AR28" s="274"/>
      <c r="AS28" s="274"/>
      <c r="AT28" s="274"/>
      <c r="AU28" s="274"/>
      <c r="AV28" s="274"/>
      <c r="AW28" s="274"/>
      <c r="AX28" s="274"/>
      <c r="AY28" s="274"/>
      <c r="AZ28" s="274"/>
    </row>
    <row r="29" spans="1:52" ht="12.75">
      <c r="A29" s="272">
        <v>27</v>
      </c>
      <c r="B29" s="273"/>
      <c r="C29" s="273"/>
      <c r="D29" s="273"/>
      <c r="E29" s="273"/>
      <c r="F29" s="273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274"/>
      <c r="AN29" s="274"/>
      <c r="AO29" s="274"/>
      <c r="AP29" s="274"/>
      <c r="AQ29" s="274"/>
      <c r="AR29" s="274"/>
      <c r="AS29" s="274"/>
      <c r="AT29" s="274"/>
      <c r="AU29" s="274"/>
      <c r="AV29" s="274"/>
      <c r="AW29" s="274"/>
      <c r="AX29" s="274"/>
      <c r="AY29" s="274"/>
      <c r="AZ29" s="274"/>
    </row>
    <row r="30" spans="1:52" ht="12.75">
      <c r="A30" s="272">
        <v>28</v>
      </c>
      <c r="B30" s="273"/>
      <c r="C30" s="273"/>
      <c r="D30" s="273"/>
      <c r="E30" s="273"/>
      <c r="F30" s="273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  <c r="Y30" s="274"/>
      <c r="Z30" s="274"/>
      <c r="AA30" s="274"/>
      <c r="AB30" s="274"/>
      <c r="AC30" s="274"/>
      <c r="AD30" s="274"/>
      <c r="AE30" s="274"/>
      <c r="AF30" s="274"/>
      <c r="AG30" s="274"/>
      <c r="AH30" s="274"/>
      <c r="AI30" s="274"/>
      <c r="AJ30" s="274"/>
      <c r="AK30" s="274"/>
      <c r="AL30" s="274"/>
      <c r="AM30" s="274"/>
      <c r="AN30" s="274"/>
      <c r="AO30" s="274"/>
      <c r="AP30" s="274"/>
      <c r="AQ30" s="274"/>
      <c r="AR30" s="274"/>
      <c r="AS30" s="274"/>
      <c r="AT30" s="274"/>
      <c r="AU30" s="274"/>
      <c r="AV30" s="274"/>
      <c r="AW30" s="274"/>
      <c r="AX30" s="274"/>
      <c r="AY30" s="274"/>
      <c r="AZ30" s="274"/>
    </row>
    <row r="31" spans="1:52" ht="12.75">
      <c r="A31" s="276">
        <v>29</v>
      </c>
      <c r="B31" s="277"/>
      <c r="C31" s="277"/>
      <c r="D31" s="277"/>
      <c r="E31" s="277"/>
      <c r="F31" s="277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74"/>
      <c r="AJ31" s="274"/>
      <c r="AK31" s="274"/>
      <c r="AL31" s="274"/>
      <c r="AM31" s="274"/>
      <c r="AN31" s="274"/>
      <c r="AO31" s="274"/>
      <c r="AP31" s="274"/>
      <c r="AQ31" s="274"/>
      <c r="AR31" s="274"/>
      <c r="AS31" s="274"/>
      <c r="AT31" s="274"/>
      <c r="AU31" s="274"/>
      <c r="AV31" s="274"/>
      <c r="AW31" s="274"/>
      <c r="AX31" s="274"/>
      <c r="AY31" s="274"/>
      <c r="AZ31" s="274"/>
    </row>
    <row r="32" spans="1:52" ht="12.75">
      <c r="A32" s="278">
        <v>30</v>
      </c>
      <c r="B32" s="279"/>
      <c r="C32" s="279"/>
      <c r="D32" s="279"/>
      <c r="E32" s="279"/>
      <c r="F32" s="279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4"/>
      <c r="AB32" s="274"/>
      <c r="AC32" s="274"/>
      <c r="AD32" s="274"/>
      <c r="AE32" s="274"/>
      <c r="AF32" s="274"/>
      <c r="AG32" s="274"/>
      <c r="AH32" s="274"/>
      <c r="AI32" s="274"/>
      <c r="AJ32" s="274"/>
      <c r="AK32" s="274"/>
      <c r="AL32" s="274"/>
      <c r="AM32" s="274"/>
      <c r="AN32" s="274"/>
      <c r="AO32" s="274"/>
      <c r="AP32" s="274"/>
      <c r="AQ32" s="274"/>
      <c r="AR32" s="274"/>
      <c r="AS32" s="274"/>
      <c r="AT32" s="274"/>
      <c r="AU32" s="274"/>
      <c r="AV32" s="274"/>
      <c r="AW32" s="274"/>
      <c r="AX32" s="274"/>
      <c r="AY32" s="274"/>
      <c r="AZ32" s="274"/>
    </row>
    <row r="33" spans="1:52" s="1" customFormat="1" ht="12.75">
      <c r="A33" s="280"/>
      <c r="B33" s="280"/>
      <c r="C33" s="280"/>
      <c r="D33" s="280"/>
      <c r="E33" s="280"/>
      <c r="F33" s="280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  <c r="Y33" s="281"/>
      <c r="Z33" s="281"/>
      <c r="AA33" s="281"/>
      <c r="AB33" s="281"/>
      <c r="AC33" s="281"/>
      <c r="AD33" s="281"/>
      <c r="AE33" s="281"/>
      <c r="AF33" s="281"/>
      <c r="AG33" s="281"/>
      <c r="AH33" s="281"/>
      <c r="AI33" s="281"/>
      <c r="AJ33" s="281"/>
      <c r="AK33" s="281"/>
      <c r="AL33" s="281"/>
      <c r="AM33" s="281"/>
      <c r="AN33" s="281"/>
      <c r="AO33" s="281"/>
      <c r="AP33" s="281"/>
      <c r="AQ33" s="281"/>
      <c r="AR33" s="281"/>
      <c r="AS33" s="281"/>
      <c r="AT33" s="281"/>
      <c r="AU33" s="281"/>
      <c r="AV33" s="281"/>
      <c r="AW33" s="281"/>
      <c r="AX33" s="281"/>
      <c r="AY33" s="281"/>
      <c r="AZ33" s="281"/>
    </row>
    <row r="34" spans="1:52" s="1" customFormat="1" ht="12.75">
      <c r="A34" s="280"/>
      <c r="B34" s="280"/>
      <c r="C34" s="280"/>
      <c r="D34" s="280"/>
      <c r="E34" s="280"/>
      <c r="F34" s="280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  <c r="Y34" s="281"/>
      <c r="Z34" s="281"/>
      <c r="AA34" s="281"/>
      <c r="AB34" s="281"/>
      <c r="AC34" s="281"/>
      <c r="AD34" s="281"/>
      <c r="AE34" s="281"/>
      <c r="AF34" s="281"/>
      <c r="AG34" s="281"/>
      <c r="AH34" s="281"/>
      <c r="AI34" s="281"/>
      <c r="AJ34" s="281"/>
      <c r="AK34" s="281"/>
      <c r="AL34" s="281"/>
      <c r="AM34" s="281"/>
      <c r="AN34" s="281"/>
      <c r="AO34" s="281"/>
      <c r="AP34" s="281"/>
      <c r="AQ34" s="281"/>
      <c r="AR34" s="281"/>
      <c r="AS34" s="281"/>
      <c r="AT34" s="281"/>
      <c r="AU34" s="281"/>
      <c r="AV34" s="281"/>
      <c r="AW34" s="281"/>
      <c r="AX34" s="281"/>
      <c r="AY34" s="281"/>
      <c r="AZ34" s="281"/>
    </row>
    <row r="35" spans="1:52" ht="12.75">
      <c r="A35" s="282"/>
      <c r="B35" s="264" t="s">
        <v>211</v>
      </c>
      <c r="C35" s="265" t="s">
        <v>212</v>
      </c>
      <c r="D35" s="1" t="str">
        <f>'5 Uwagi organizacyjne'!$C$6&amp;" "&amp;'5 Uwagi organizacyjne'!$E$6</f>
        <v>K/ </v>
      </c>
      <c r="E35" s="282"/>
      <c r="F35" s="282"/>
      <c r="G35" s="266" t="s">
        <v>213</v>
      </c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66"/>
      <c r="AT35" s="266"/>
      <c r="AU35" s="266"/>
      <c r="AV35" s="266"/>
      <c r="AW35" s="266"/>
      <c r="AX35" s="266"/>
      <c r="AY35" s="266"/>
      <c r="AZ35" s="266"/>
    </row>
    <row r="36" spans="1:52" ht="16.5" customHeight="1">
      <c r="A36" s="267" t="s">
        <v>214</v>
      </c>
      <c r="B36" s="268" t="s">
        <v>209</v>
      </c>
      <c r="C36" s="270" t="s">
        <v>215</v>
      </c>
      <c r="D36" s="268" t="s">
        <v>84</v>
      </c>
      <c r="E36" s="268" t="s">
        <v>216</v>
      </c>
      <c r="F36" s="270" t="s">
        <v>217</v>
      </c>
      <c r="G36" s="271" t="str">
        <f>G2</f>
        <v>30.11.n.e.2016</v>
      </c>
      <c r="H36" s="271"/>
      <c r="I36" s="271" t="str">
        <f>I2</f>
        <v>01</v>
      </c>
      <c r="J36" s="271"/>
      <c r="K36" s="271" t="str">
        <f>K2</f>
        <v>02</v>
      </c>
      <c r="L36" s="271"/>
      <c r="M36" s="271" t="str">
        <f>M2</f>
        <v>03</v>
      </c>
      <c r="N36" s="271"/>
      <c r="O36" s="271" t="str">
        <f>O2</f>
        <v>04</v>
      </c>
      <c r="P36" s="271"/>
      <c r="Q36" s="271" t="str">
        <f>Q2</f>
        <v>05</v>
      </c>
      <c r="R36" s="271"/>
      <c r="S36" s="271" t="str">
        <f>S2</f>
        <v> </v>
      </c>
      <c r="T36" s="271"/>
      <c r="U36" s="271" t="str">
        <f>U2</f>
        <v> </v>
      </c>
      <c r="V36" s="271"/>
      <c r="W36" s="271" t="str">
        <f>W2</f>
        <v> </v>
      </c>
      <c r="X36" s="271"/>
      <c r="Y36" s="271" t="str">
        <f>Y2</f>
        <v> </v>
      </c>
      <c r="Z36" s="271"/>
      <c r="AA36" s="271" t="str">
        <f>AA2</f>
        <v> </v>
      </c>
      <c r="AB36" s="271"/>
      <c r="AC36" s="271" t="str">
        <f>AC2</f>
        <v> </v>
      </c>
      <c r="AD36" s="271"/>
      <c r="AE36" s="271" t="str">
        <f>AE2</f>
        <v> </v>
      </c>
      <c r="AF36" s="271"/>
      <c r="AG36" s="271" t="str">
        <f>AG2</f>
        <v> </v>
      </c>
      <c r="AH36" s="271"/>
      <c r="AI36" s="271" t="str">
        <f>AI2</f>
        <v> </v>
      </c>
      <c r="AJ36" s="271"/>
      <c r="AK36" s="271" t="str">
        <f>AK2</f>
        <v> </v>
      </c>
      <c r="AL36" s="271"/>
      <c r="AM36" s="271" t="str">
        <f>AM2</f>
        <v> </v>
      </c>
      <c r="AN36" s="271"/>
      <c r="AO36" s="271" t="str">
        <f>AO2</f>
        <v> </v>
      </c>
      <c r="AP36" s="271"/>
      <c r="AQ36" s="271" t="str">
        <f>AQ2</f>
        <v> </v>
      </c>
      <c r="AR36" s="271"/>
      <c r="AS36" s="271" t="str">
        <f>AS2</f>
        <v> </v>
      </c>
      <c r="AT36" s="271"/>
      <c r="AU36" s="271" t="str">
        <f>AU2</f>
        <v> </v>
      </c>
      <c r="AV36" s="271"/>
      <c r="AW36" s="271" t="str">
        <f>AW2</f>
        <v> </v>
      </c>
      <c r="AX36" s="271"/>
      <c r="AY36" s="271" t="str">
        <f>AY2</f>
        <v> </v>
      </c>
      <c r="AZ36" s="271"/>
    </row>
    <row r="37" spans="1:52" ht="12.75">
      <c r="A37" s="272">
        <v>31</v>
      </c>
      <c r="B37" s="273"/>
      <c r="C37" s="273"/>
      <c r="D37" s="273"/>
      <c r="E37" s="273"/>
      <c r="F37" s="273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</row>
    <row r="38" spans="1:52" ht="12.75">
      <c r="A38" s="272">
        <v>32</v>
      </c>
      <c r="B38" s="273"/>
      <c r="C38" s="273"/>
      <c r="D38" s="273"/>
      <c r="E38" s="273"/>
      <c r="F38" s="273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4"/>
      <c r="AF38" s="274"/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4"/>
      <c r="AW38" s="274"/>
      <c r="AX38" s="274"/>
      <c r="AY38" s="274"/>
      <c r="AZ38" s="274"/>
    </row>
    <row r="39" spans="1:52" ht="12.75">
      <c r="A39" s="272">
        <v>33</v>
      </c>
      <c r="B39" s="273"/>
      <c r="C39" s="273"/>
      <c r="D39" s="273"/>
      <c r="E39" s="273"/>
      <c r="F39" s="273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  <c r="Y39" s="274"/>
      <c r="Z39" s="274"/>
      <c r="AA39" s="274"/>
      <c r="AB39" s="274"/>
      <c r="AC39" s="274"/>
      <c r="AD39" s="274"/>
      <c r="AE39" s="274"/>
      <c r="AF39" s="274"/>
      <c r="AG39" s="274"/>
      <c r="AH39" s="274"/>
      <c r="AI39" s="274"/>
      <c r="AJ39" s="274"/>
      <c r="AK39" s="274"/>
      <c r="AL39" s="274"/>
      <c r="AM39" s="274"/>
      <c r="AN39" s="274"/>
      <c r="AO39" s="274"/>
      <c r="AP39" s="274"/>
      <c r="AQ39" s="274"/>
      <c r="AR39" s="274"/>
      <c r="AS39" s="274"/>
      <c r="AT39" s="274"/>
      <c r="AU39" s="274"/>
      <c r="AV39" s="274"/>
      <c r="AW39" s="274"/>
      <c r="AX39" s="274"/>
      <c r="AY39" s="274"/>
      <c r="AZ39" s="274"/>
    </row>
    <row r="40" spans="1:52" ht="12.75">
      <c r="A40" s="272">
        <v>34</v>
      </c>
      <c r="B40" s="273"/>
      <c r="C40" s="273"/>
      <c r="D40" s="273"/>
      <c r="E40" s="273"/>
      <c r="F40" s="273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  <c r="Y40" s="274"/>
      <c r="Z40" s="274"/>
      <c r="AA40" s="274"/>
      <c r="AB40" s="274"/>
      <c r="AC40" s="274"/>
      <c r="AD40" s="274"/>
      <c r="AE40" s="274"/>
      <c r="AF40" s="274"/>
      <c r="AG40" s="274"/>
      <c r="AH40" s="274"/>
      <c r="AI40" s="274"/>
      <c r="AJ40" s="274"/>
      <c r="AK40" s="274"/>
      <c r="AL40" s="274"/>
      <c r="AM40" s="274"/>
      <c r="AN40" s="274"/>
      <c r="AO40" s="274"/>
      <c r="AP40" s="274"/>
      <c r="AQ40" s="274"/>
      <c r="AR40" s="274"/>
      <c r="AS40" s="274"/>
      <c r="AT40" s="274"/>
      <c r="AU40" s="274"/>
      <c r="AV40" s="274"/>
      <c r="AW40" s="274"/>
      <c r="AX40" s="274"/>
      <c r="AY40" s="274"/>
      <c r="AZ40" s="274"/>
    </row>
    <row r="41" spans="1:52" ht="12.75">
      <c r="A41" s="272">
        <v>35</v>
      </c>
      <c r="B41" s="273"/>
      <c r="C41" s="273"/>
      <c r="D41" s="273"/>
      <c r="E41" s="273"/>
      <c r="F41" s="273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4"/>
      <c r="AW41" s="274"/>
      <c r="AX41" s="274"/>
      <c r="AY41" s="274"/>
      <c r="AZ41" s="274"/>
    </row>
    <row r="42" spans="1:52" ht="12.75">
      <c r="A42" s="272">
        <v>36</v>
      </c>
      <c r="B42" s="273"/>
      <c r="C42" s="273"/>
      <c r="D42" s="273"/>
      <c r="E42" s="273"/>
      <c r="F42" s="273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4"/>
      <c r="AW42" s="274"/>
      <c r="AX42" s="274"/>
      <c r="AY42" s="274"/>
      <c r="AZ42" s="274"/>
    </row>
    <row r="43" spans="1:52" ht="12.75">
      <c r="A43" s="272">
        <v>37</v>
      </c>
      <c r="B43" s="273"/>
      <c r="C43" s="273"/>
      <c r="D43" s="273"/>
      <c r="E43" s="273"/>
      <c r="F43" s="273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  <c r="Y43" s="274"/>
      <c r="Z43" s="274"/>
      <c r="AA43" s="274"/>
      <c r="AB43" s="274"/>
      <c r="AC43" s="274"/>
      <c r="AD43" s="274"/>
      <c r="AE43" s="274"/>
      <c r="AF43" s="274"/>
      <c r="AG43" s="274"/>
      <c r="AH43" s="274"/>
      <c r="AI43" s="274"/>
      <c r="AJ43" s="274"/>
      <c r="AK43" s="274"/>
      <c r="AL43" s="274"/>
      <c r="AM43" s="274"/>
      <c r="AN43" s="274"/>
      <c r="AO43" s="274"/>
      <c r="AP43" s="274"/>
      <c r="AQ43" s="274"/>
      <c r="AR43" s="274"/>
      <c r="AS43" s="274"/>
      <c r="AT43" s="274"/>
      <c r="AU43" s="274"/>
      <c r="AV43" s="274"/>
      <c r="AW43" s="274"/>
      <c r="AX43" s="274"/>
      <c r="AY43" s="274"/>
      <c r="AZ43" s="274"/>
    </row>
    <row r="44" spans="1:52" ht="12.75">
      <c r="A44" s="272">
        <v>38</v>
      </c>
      <c r="B44" s="273"/>
      <c r="C44" s="273"/>
      <c r="D44" s="273"/>
      <c r="E44" s="273"/>
      <c r="F44" s="273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  <c r="Y44" s="274"/>
      <c r="Z44" s="274"/>
      <c r="AA44" s="274"/>
      <c r="AB44" s="274"/>
      <c r="AC44" s="274"/>
      <c r="AD44" s="274"/>
      <c r="AE44" s="274"/>
      <c r="AF44" s="274"/>
      <c r="AG44" s="274"/>
      <c r="AH44" s="274"/>
      <c r="AI44" s="274"/>
      <c r="AJ44" s="274"/>
      <c r="AK44" s="274"/>
      <c r="AL44" s="274"/>
      <c r="AM44" s="274"/>
      <c r="AN44" s="274"/>
      <c r="AO44" s="274"/>
      <c r="AP44" s="274"/>
      <c r="AQ44" s="274"/>
      <c r="AR44" s="274"/>
      <c r="AS44" s="274"/>
      <c r="AT44" s="274"/>
      <c r="AU44" s="274"/>
      <c r="AV44" s="274"/>
      <c r="AW44" s="274"/>
      <c r="AX44" s="274"/>
      <c r="AY44" s="274"/>
      <c r="AZ44" s="274"/>
    </row>
    <row r="45" spans="1:52" ht="12.75">
      <c r="A45" s="272">
        <v>39</v>
      </c>
      <c r="B45" s="273"/>
      <c r="C45" s="273"/>
      <c r="D45" s="273"/>
      <c r="E45" s="273"/>
      <c r="F45" s="273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4"/>
      <c r="AF45" s="274"/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4"/>
      <c r="AW45" s="274"/>
      <c r="AX45" s="274"/>
      <c r="AY45" s="274"/>
      <c r="AZ45" s="274"/>
    </row>
    <row r="46" spans="1:52" ht="12.75">
      <c r="A46" s="272">
        <v>40</v>
      </c>
      <c r="B46" s="273"/>
      <c r="C46" s="273"/>
      <c r="D46" s="273"/>
      <c r="E46" s="273"/>
      <c r="F46" s="273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  <c r="Y46" s="274"/>
      <c r="Z46" s="274"/>
      <c r="AA46" s="274"/>
      <c r="AB46" s="274"/>
      <c r="AC46" s="274"/>
      <c r="AD46" s="274"/>
      <c r="AE46" s="274"/>
      <c r="AF46" s="274"/>
      <c r="AG46" s="274"/>
      <c r="AH46" s="274"/>
      <c r="AI46" s="274"/>
      <c r="AJ46" s="274"/>
      <c r="AK46" s="274"/>
      <c r="AL46" s="274"/>
      <c r="AM46" s="274"/>
      <c r="AN46" s="274"/>
      <c r="AO46" s="274"/>
      <c r="AP46" s="274"/>
      <c r="AQ46" s="274"/>
      <c r="AR46" s="274"/>
      <c r="AS46" s="274"/>
      <c r="AT46" s="274"/>
      <c r="AU46" s="274"/>
      <c r="AV46" s="274"/>
      <c r="AW46" s="274"/>
      <c r="AX46" s="274"/>
      <c r="AY46" s="274"/>
      <c r="AZ46" s="274"/>
    </row>
    <row r="47" spans="1:52" ht="12.75">
      <c r="A47" s="272">
        <v>41</v>
      </c>
      <c r="B47" s="273"/>
      <c r="C47" s="273"/>
      <c r="D47" s="273"/>
      <c r="E47" s="273"/>
      <c r="F47" s="273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4"/>
      <c r="AF47" s="274"/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4"/>
      <c r="AW47" s="274"/>
      <c r="AX47" s="274"/>
      <c r="AY47" s="274"/>
      <c r="AZ47" s="274"/>
    </row>
    <row r="48" spans="1:52" ht="12.75">
      <c r="A48" s="272">
        <v>42</v>
      </c>
      <c r="B48" s="273"/>
      <c r="C48" s="273"/>
      <c r="D48" s="273"/>
      <c r="E48" s="273"/>
      <c r="F48" s="273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  <c r="AA48" s="274"/>
      <c r="AB48" s="274"/>
      <c r="AC48" s="274"/>
      <c r="AD48" s="274"/>
      <c r="AE48" s="274"/>
      <c r="AF48" s="274"/>
      <c r="AG48" s="274"/>
      <c r="AH48" s="274"/>
      <c r="AI48" s="274"/>
      <c r="AJ48" s="274"/>
      <c r="AK48" s="274"/>
      <c r="AL48" s="274"/>
      <c r="AM48" s="274"/>
      <c r="AN48" s="274"/>
      <c r="AO48" s="274"/>
      <c r="AP48" s="274"/>
      <c r="AQ48" s="274"/>
      <c r="AR48" s="274"/>
      <c r="AS48" s="274"/>
      <c r="AT48" s="274"/>
      <c r="AU48" s="274"/>
      <c r="AV48" s="274"/>
      <c r="AW48" s="274"/>
      <c r="AX48" s="274"/>
      <c r="AY48" s="274"/>
      <c r="AZ48" s="274"/>
    </row>
    <row r="49" spans="1:52" ht="12.75">
      <c r="A49" s="272">
        <v>43</v>
      </c>
      <c r="B49" s="273"/>
      <c r="C49" s="273"/>
      <c r="D49" s="273"/>
      <c r="E49" s="273"/>
      <c r="F49" s="273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274"/>
      <c r="AR49" s="274"/>
      <c r="AS49" s="274"/>
      <c r="AT49" s="274"/>
      <c r="AU49" s="274"/>
      <c r="AV49" s="274"/>
      <c r="AW49" s="274"/>
      <c r="AX49" s="274"/>
      <c r="AY49" s="274"/>
      <c r="AZ49" s="274"/>
    </row>
    <row r="50" spans="1:52" ht="12.75">
      <c r="A50" s="272">
        <v>44</v>
      </c>
      <c r="B50" s="273"/>
      <c r="C50" s="273"/>
      <c r="D50" s="273"/>
      <c r="E50" s="273"/>
      <c r="F50" s="273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4"/>
      <c r="AF50" s="274"/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4"/>
      <c r="AW50" s="274"/>
      <c r="AX50" s="274"/>
      <c r="AY50" s="274"/>
      <c r="AZ50" s="274"/>
    </row>
    <row r="51" spans="1:52" ht="12.75">
      <c r="A51" s="272">
        <v>45</v>
      </c>
      <c r="B51" s="273"/>
      <c r="C51" s="273"/>
      <c r="D51" s="273"/>
      <c r="E51" s="273"/>
      <c r="F51" s="273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4"/>
      <c r="AF51" s="274"/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4"/>
      <c r="AW51" s="274"/>
      <c r="AX51" s="274"/>
      <c r="AY51" s="274"/>
      <c r="AZ51" s="274"/>
    </row>
    <row r="52" spans="1:52" ht="12.75">
      <c r="A52" s="272">
        <v>46</v>
      </c>
      <c r="B52" s="273"/>
      <c r="C52" s="273"/>
      <c r="D52" s="273"/>
      <c r="E52" s="273"/>
      <c r="F52" s="273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  <c r="Y52" s="274"/>
      <c r="Z52" s="274"/>
      <c r="AA52" s="274"/>
      <c r="AB52" s="274"/>
      <c r="AC52" s="274"/>
      <c r="AD52" s="274"/>
      <c r="AE52" s="274"/>
      <c r="AF52" s="274"/>
      <c r="AG52" s="274"/>
      <c r="AH52" s="274"/>
      <c r="AI52" s="274"/>
      <c r="AJ52" s="274"/>
      <c r="AK52" s="274"/>
      <c r="AL52" s="274"/>
      <c r="AM52" s="274"/>
      <c r="AN52" s="274"/>
      <c r="AO52" s="274"/>
      <c r="AP52" s="274"/>
      <c r="AQ52" s="274"/>
      <c r="AR52" s="274"/>
      <c r="AS52" s="274"/>
      <c r="AT52" s="274"/>
      <c r="AU52" s="274"/>
      <c r="AV52" s="274"/>
      <c r="AW52" s="274"/>
      <c r="AX52" s="274"/>
      <c r="AY52" s="274"/>
      <c r="AZ52" s="274"/>
    </row>
    <row r="53" spans="1:52" ht="12.75">
      <c r="A53" s="272">
        <v>47</v>
      </c>
      <c r="B53" s="273"/>
      <c r="C53" s="273"/>
      <c r="D53" s="273"/>
      <c r="E53" s="273"/>
      <c r="F53" s="273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4"/>
      <c r="AF53" s="274"/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4"/>
      <c r="AW53" s="274"/>
      <c r="AX53" s="274"/>
      <c r="AY53" s="274"/>
      <c r="AZ53" s="274"/>
    </row>
    <row r="54" spans="1:52" ht="12.75">
      <c r="A54" s="272">
        <v>48</v>
      </c>
      <c r="B54" s="273"/>
      <c r="C54" s="273"/>
      <c r="D54" s="273"/>
      <c r="E54" s="273"/>
      <c r="F54" s="273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274"/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4"/>
      <c r="AW54" s="274"/>
      <c r="AX54" s="274"/>
      <c r="AY54" s="274"/>
      <c r="AZ54" s="274"/>
    </row>
    <row r="55" spans="1:52" ht="12.75">
      <c r="A55" s="272">
        <v>49</v>
      </c>
      <c r="B55" s="273"/>
      <c r="C55" s="273"/>
      <c r="D55" s="273"/>
      <c r="E55" s="273"/>
      <c r="F55" s="273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  <c r="Y55" s="274"/>
      <c r="Z55" s="274"/>
      <c r="AA55" s="274"/>
      <c r="AB55" s="274"/>
      <c r="AC55" s="274"/>
      <c r="AD55" s="274"/>
      <c r="AE55" s="274"/>
      <c r="AF55" s="274"/>
      <c r="AG55" s="274"/>
      <c r="AH55" s="274"/>
      <c r="AI55" s="274"/>
      <c r="AJ55" s="274"/>
      <c r="AK55" s="274"/>
      <c r="AL55" s="274"/>
      <c r="AM55" s="274"/>
      <c r="AN55" s="274"/>
      <c r="AO55" s="274"/>
      <c r="AP55" s="274"/>
      <c r="AQ55" s="274"/>
      <c r="AR55" s="274"/>
      <c r="AS55" s="274"/>
      <c r="AT55" s="274"/>
      <c r="AU55" s="274"/>
      <c r="AV55" s="274"/>
      <c r="AW55" s="274"/>
      <c r="AX55" s="274"/>
      <c r="AY55" s="274"/>
      <c r="AZ55" s="274"/>
    </row>
    <row r="56" spans="1:52" ht="12.75">
      <c r="A56" s="272">
        <v>50</v>
      </c>
      <c r="B56" s="273"/>
      <c r="C56" s="273"/>
      <c r="D56" s="273"/>
      <c r="E56" s="273"/>
      <c r="F56" s="273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  <c r="Y56" s="274"/>
      <c r="Z56" s="274"/>
      <c r="AA56" s="274"/>
      <c r="AB56" s="274"/>
      <c r="AC56" s="274"/>
      <c r="AD56" s="274"/>
      <c r="AE56" s="274"/>
      <c r="AF56" s="274"/>
      <c r="AG56" s="274"/>
      <c r="AH56" s="274"/>
      <c r="AI56" s="274"/>
      <c r="AJ56" s="274"/>
      <c r="AK56" s="274"/>
      <c r="AL56" s="274"/>
      <c r="AM56" s="274"/>
      <c r="AN56" s="274"/>
      <c r="AO56" s="274"/>
      <c r="AP56" s="274"/>
      <c r="AQ56" s="274"/>
      <c r="AR56" s="274"/>
      <c r="AS56" s="274"/>
      <c r="AT56" s="274"/>
      <c r="AU56" s="274"/>
      <c r="AV56" s="274"/>
      <c r="AW56" s="274"/>
      <c r="AX56" s="274"/>
      <c r="AY56" s="274"/>
      <c r="AZ56" s="274"/>
    </row>
    <row r="57" spans="1:52" ht="12.75">
      <c r="A57" s="272">
        <v>51</v>
      </c>
      <c r="B57" s="273"/>
      <c r="C57" s="273"/>
      <c r="D57" s="273"/>
      <c r="E57" s="273"/>
      <c r="F57" s="273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  <c r="Y57" s="274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</row>
    <row r="58" spans="1:52" ht="12.75">
      <c r="A58" s="272">
        <v>52</v>
      </c>
      <c r="B58" s="273"/>
      <c r="C58" s="273"/>
      <c r="D58" s="273"/>
      <c r="E58" s="273"/>
      <c r="F58" s="273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  <c r="Y58" s="274"/>
      <c r="Z58" s="274"/>
      <c r="AA58" s="274"/>
      <c r="AB58" s="274"/>
      <c r="AC58" s="274"/>
      <c r="AD58" s="274"/>
      <c r="AE58" s="274"/>
      <c r="AF58" s="274"/>
      <c r="AG58" s="274"/>
      <c r="AH58" s="274"/>
      <c r="AI58" s="274"/>
      <c r="AJ58" s="274"/>
      <c r="AK58" s="274"/>
      <c r="AL58" s="274"/>
      <c r="AM58" s="274"/>
      <c r="AN58" s="274"/>
      <c r="AO58" s="274"/>
      <c r="AP58" s="274"/>
      <c r="AQ58" s="274"/>
      <c r="AR58" s="274"/>
      <c r="AS58" s="274"/>
      <c r="AT58" s="274"/>
      <c r="AU58" s="274"/>
      <c r="AV58" s="274"/>
      <c r="AW58" s="274"/>
      <c r="AX58" s="274"/>
      <c r="AY58" s="274"/>
      <c r="AZ58" s="274"/>
    </row>
    <row r="59" spans="1:52" ht="12.75">
      <c r="A59" s="272">
        <v>53</v>
      </c>
      <c r="B59" s="273"/>
      <c r="C59" s="273"/>
      <c r="D59" s="273"/>
      <c r="E59" s="273"/>
      <c r="F59" s="273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  <c r="Y59" s="274"/>
      <c r="Z59" s="274"/>
      <c r="AA59" s="274"/>
      <c r="AB59" s="274"/>
      <c r="AC59" s="274"/>
      <c r="AD59" s="274"/>
      <c r="AE59" s="274"/>
      <c r="AF59" s="274"/>
      <c r="AG59" s="274"/>
      <c r="AH59" s="274"/>
      <c r="AI59" s="274"/>
      <c r="AJ59" s="274"/>
      <c r="AK59" s="274"/>
      <c r="AL59" s="274"/>
      <c r="AM59" s="274"/>
      <c r="AN59" s="274"/>
      <c r="AO59" s="274"/>
      <c r="AP59" s="274"/>
      <c r="AQ59" s="274"/>
      <c r="AR59" s="274"/>
      <c r="AS59" s="274"/>
      <c r="AT59" s="274"/>
      <c r="AU59" s="274"/>
      <c r="AV59" s="274"/>
      <c r="AW59" s="274"/>
      <c r="AX59" s="274"/>
      <c r="AY59" s="274"/>
      <c r="AZ59" s="274"/>
    </row>
    <row r="60" spans="1:52" ht="12.75">
      <c r="A60" s="272">
        <v>54</v>
      </c>
      <c r="B60" s="273"/>
      <c r="C60" s="273"/>
      <c r="D60" s="273"/>
      <c r="E60" s="273"/>
      <c r="F60" s="273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274"/>
      <c r="AA60" s="274"/>
      <c r="AB60" s="274"/>
      <c r="AC60" s="274"/>
      <c r="AD60" s="274"/>
      <c r="AE60" s="274"/>
      <c r="AF60" s="274"/>
      <c r="AG60" s="274"/>
      <c r="AH60" s="274"/>
      <c r="AI60" s="274"/>
      <c r="AJ60" s="274"/>
      <c r="AK60" s="274"/>
      <c r="AL60" s="274"/>
      <c r="AM60" s="274"/>
      <c r="AN60" s="274"/>
      <c r="AO60" s="274"/>
      <c r="AP60" s="274"/>
      <c r="AQ60" s="274"/>
      <c r="AR60" s="274"/>
      <c r="AS60" s="274"/>
      <c r="AT60" s="274"/>
      <c r="AU60" s="274"/>
      <c r="AV60" s="274"/>
      <c r="AW60" s="274"/>
      <c r="AX60" s="274"/>
      <c r="AY60" s="274"/>
      <c r="AZ60" s="274"/>
    </row>
    <row r="61" spans="1:52" ht="12.75">
      <c r="A61" s="272">
        <v>55</v>
      </c>
      <c r="B61" s="273"/>
      <c r="C61" s="273"/>
      <c r="D61" s="273"/>
      <c r="E61" s="273"/>
      <c r="F61" s="273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  <c r="Y61" s="274"/>
      <c r="Z61" s="274"/>
      <c r="AA61" s="274"/>
      <c r="AB61" s="274"/>
      <c r="AC61" s="274"/>
      <c r="AD61" s="274"/>
      <c r="AE61" s="274"/>
      <c r="AF61" s="274"/>
      <c r="AG61" s="274"/>
      <c r="AH61" s="274"/>
      <c r="AI61" s="274"/>
      <c r="AJ61" s="274"/>
      <c r="AK61" s="274"/>
      <c r="AL61" s="274"/>
      <c r="AM61" s="274"/>
      <c r="AN61" s="274"/>
      <c r="AO61" s="274"/>
      <c r="AP61" s="274"/>
      <c r="AQ61" s="274"/>
      <c r="AR61" s="274"/>
      <c r="AS61" s="274"/>
      <c r="AT61" s="274"/>
      <c r="AU61" s="274"/>
      <c r="AV61" s="274"/>
      <c r="AW61" s="274"/>
      <c r="AX61" s="274"/>
      <c r="AY61" s="274"/>
      <c r="AZ61" s="274"/>
    </row>
    <row r="62" spans="1:52" ht="12.75">
      <c r="A62" s="272">
        <v>56</v>
      </c>
      <c r="B62" s="273"/>
      <c r="C62" s="273"/>
      <c r="D62" s="273"/>
      <c r="E62" s="273"/>
      <c r="F62" s="273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  <c r="Y62" s="274"/>
      <c r="Z62" s="274"/>
      <c r="AA62" s="274"/>
      <c r="AB62" s="274"/>
      <c r="AC62" s="274"/>
      <c r="AD62" s="274"/>
      <c r="AE62" s="274"/>
      <c r="AF62" s="274"/>
      <c r="AG62" s="274"/>
      <c r="AH62" s="274"/>
      <c r="AI62" s="274"/>
      <c r="AJ62" s="274"/>
      <c r="AK62" s="274"/>
      <c r="AL62" s="274"/>
      <c r="AM62" s="274"/>
      <c r="AN62" s="274"/>
      <c r="AO62" s="274"/>
      <c r="AP62" s="274"/>
      <c r="AQ62" s="274"/>
      <c r="AR62" s="274"/>
      <c r="AS62" s="274"/>
      <c r="AT62" s="274"/>
      <c r="AU62" s="274"/>
      <c r="AV62" s="274"/>
      <c r="AW62" s="274"/>
      <c r="AX62" s="274"/>
      <c r="AY62" s="274"/>
      <c r="AZ62" s="274"/>
    </row>
    <row r="63" spans="1:52" ht="12.75">
      <c r="A63" s="272">
        <v>57</v>
      </c>
      <c r="B63" s="273"/>
      <c r="C63" s="273"/>
      <c r="D63" s="273"/>
      <c r="E63" s="273"/>
      <c r="F63" s="273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  <c r="Y63" s="274"/>
      <c r="Z63" s="274"/>
      <c r="AA63" s="274"/>
      <c r="AB63" s="274"/>
      <c r="AC63" s="274"/>
      <c r="AD63" s="274"/>
      <c r="AE63" s="274"/>
      <c r="AF63" s="274"/>
      <c r="AG63" s="274"/>
      <c r="AH63" s="274"/>
      <c r="AI63" s="274"/>
      <c r="AJ63" s="274"/>
      <c r="AK63" s="274"/>
      <c r="AL63" s="274"/>
      <c r="AM63" s="274"/>
      <c r="AN63" s="274"/>
      <c r="AO63" s="274"/>
      <c r="AP63" s="274"/>
      <c r="AQ63" s="274"/>
      <c r="AR63" s="274"/>
      <c r="AS63" s="274"/>
      <c r="AT63" s="274"/>
      <c r="AU63" s="274"/>
      <c r="AV63" s="274"/>
      <c r="AW63" s="274"/>
      <c r="AX63" s="274"/>
      <c r="AY63" s="274"/>
      <c r="AZ63" s="274"/>
    </row>
    <row r="64" spans="1:52" ht="12.75">
      <c r="A64" s="272">
        <v>58</v>
      </c>
      <c r="B64" s="273"/>
      <c r="C64" s="273"/>
      <c r="D64" s="273"/>
      <c r="E64" s="273"/>
      <c r="F64" s="273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4"/>
      <c r="AF64" s="274"/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4"/>
      <c r="AW64" s="274"/>
      <c r="AX64" s="274"/>
      <c r="AY64" s="274"/>
      <c r="AZ64" s="274"/>
    </row>
    <row r="65" spans="1:52" ht="12.75">
      <c r="A65" s="272">
        <v>59</v>
      </c>
      <c r="B65" s="277"/>
      <c r="C65" s="277"/>
      <c r="D65" s="277"/>
      <c r="E65" s="277"/>
      <c r="F65" s="277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</row>
    <row r="66" spans="1:52" ht="12.75">
      <c r="A66" s="272">
        <v>60</v>
      </c>
      <c r="B66" s="279"/>
      <c r="C66" s="279"/>
      <c r="D66" s="279"/>
      <c r="E66" s="279"/>
      <c r="F66" s="279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4"/>
      <c r="AF66" s="274"/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4"/>
      <c r="AW66" s="274"/>
      <c r="AX66" s="274"/>
      <c r="AY66" s="274"/>
      <c r="AZ66" s="274"/>
    </row>
    <row r="67" s="1" customFormat="1" ht="12.75"/>
    <row r="68" spans="1:52" ht="12.75">
      <c r="A68" s="282"/>
      <c r="B68" s="264" t="s">
        <v>211</v>
      </c>
      <c r="C68" s="265" t="s">
        <v>212</v>
      </c>
      <c r="D68" s="1" t="str">
        <f>'5 Uwagi organizacyjne'!$C$6&amp;" "&amp;'5 Uwagi organizacyjne'!$E$6</f>
        <v>K/ </v>
      </c>
      <c r="E68" s="282"/>
      <c r="F68" s="282"/>
      <c r="G68" s="266" t="s">
        <v>213</v>
      </c>
      <c r="H68" s="266"/>
      <c r="I68" s="266"/>
      <c r="J68" s="266"/>
      <c r="K68" s="266"/>
      <c r="L68" s="266"/>
      <c r="M68" s="266"/>
      <c r="N68" s="266"/>
      <c r="O68" s="266"/>
      <c r="P68" s="266"/>
      <c r="Q68" s="266"/>
      <c r="R68" s="266"/>
      <c r="S68" s="266"/>
      <c r="T68" s="266"/>
      <c r="U68" s="266"/>
      <c r="V68" s="266"/>
      <c r="W68" s="266"/>
      <c r="X68" s="266"/>
      <c r="Y68" s="266"/>
      <c r="Z68" s="266"/>
      <c r="AA68" s="266"/>
      <c r="AB68" s="266"/>
      <c r="AC68" s="266"/>
      <c r="AD68" s="266"/>
      <c r="AE68" s="266"/>
      <c r="AF68" s="266"/>
      <c r="AG68" s="266"/>
      <c r="AH68" s="266"/>
      <c r="AI68" s="266"/>
      <c r="AJ68" s="266"/>
      <c r="AK68" s="266"/>
      <c r="AL68" s="266"/>
      <c r="AM68" s="266"/>
      <c r="AN68" s="266"/>
      <c r="AO68" s="266"/>
      <c r="AP68" s="266"/>
      <c r="AQ68" s="266"/>
      <c r="AR68" s="266"/>
      <c r="AS68" s="266"/>
      <c r="AT68" s="266"/>
      <c r="AU68" s="266"/>
      <c r="AV68" s="266"/>
      <c r="AW68" s="266"/>
      <c r="AX68" s="266"/>
      <c r="AY68" s="266"/>
      <c r="AZ68" s="266"/>
    </row>
    <row r="69" spans="1:52" ht="16.5" customHeight="1">
      <c r="A69" s="267" t="s">
        <v>214</v>
      </c>
      <c r="B69" s="268" t="s">
        <v>209</v>
      </c>
      <c r="C69" s="270" t="s">
        <v>215</v>
      </c>
      <c r="D69" s="268" t="s">
        <v>84</v>
      </c>
      <c r="E69" s="268" t="s">
        <v>216</v>
      </c>
      <c r="F69" s="270" t="s">
        <v>217</v>
      </c>
      <c r="G69" s="271" t="str">
        <f>G36</f>
        <v>30.11.n.e.2016</v>
      </c>
      <c r="H69" s="271"/>
      <c r="I69" s="271" t="str">
        <f>I36</f>
        <v>01</v>
      </c>
      <c r="J69" s="271"/>
      <c r="K69" s="271" t="str">
        <f>K36</f>
        <v>02</v>
      </c>
      <c r="L69" s="271"/>
      <c r="M69" s="271" t="str">
        <f>M36</f>
        <v>03</v>
      </c>
      <c r="N69" s="271"/>
      <c r="O69" s="271" t="str">
        <f>O36</f>
        <v>04</v>
      </c>
      <c r="P69" s="271"/>
      <c r="Q69" s="271" t="str">
        <f>Q36</f>
        <v>05</v>
      </c>
      <c r="R69" s="271"/>
      <c r="S69" s="271" t="str">
        <f>S36</f>
        <v> </v>
      </c>
      <c r="T69" s="271"/>
      <c r="U69" s="271" t="str">
        <f>U36</f>
        <v> </v>
      </c>
      <c r="V69" s="271"/>
      <c r="W69" s="271" t="str">
        <f>W36</f>
        <v> </v>
      </c>
      <c r="X69" s="271"/>
      <c r="Y69" s="271" t="str">
        <f>Y36</f>
        <v> </v>
      </c>
      <c r="Z69" s="271"/>
      <c r="AA69" s="271" t="str">
        <f>AA36</f>
        <v> </v>
      </c>
      <c r="AB69" s="271"/>
      <c r="AC69" s="271" t="str">
        <f>AC36</f>
        <v> </v>
      </c>
      <c r="AD69" s="271"/>
      <c r="AE69" s="271" t="str">
        <f>AE36</f>
        <v> </v>
      </c>
      <c r="AF69" s="271"/>
      <c r="AG69" s="271" t="str">
        <f>AG36</f>
        <v> </v>
      </c>
      <c r="AH69" s="271"/>
      <c r="AI69" s="271" t="str">
        <f>AI36</f>
        <v> </v>
      </c>
      <c r="AJ69" s="271"/>
      <c r="AK69" s="271" t="str">
        <f>AK36</f>
        <v> </v>
      </c>
      <c r="AL69" s="271"/>
      <c r="AM69" s="271" t="str">
        <f>AM36</f>
        <v> </v>
      </c>
      <c r="AN69" s="271"/>
      <c r="AO69" s="271" t="str">
        <f>AO36</f>
        <v> </v>
      </c>
      <c r="AP69" s="271"/>
      <c r="AQ69" s="271" t="str">
        <f>AQ36</f>
        <v> </v>
      </c>
      <c r="AR69" s="271"/>
      <c r="AS69" s="271" t="str">
        <f>AS36</f>
        <v> </v>
      </c>
      <c r="AT69" s="271"/>
      <c r="AU69" s="271" t="str">
        <f>AU36</f>
        <v> </v>
      </c>
      <c r="AV69" s="271"/>
      <c r="AW69" s="271" t="str">
        <f>AW36</f>
        <v> </v>
      </c>
      <c r="AX69" s="271"/>
      <c r="AY69" s="271" t="str">
        <f>AY36</f>
        <v> </v>
      </c>
      <c r="AZ69" s="271"/>
    </row>
    <row r="70" spans="1:52" ht="12.75">
      <c r="A70" s="272">
        <v>61</v>
      </c>
      <c r="B70" s="273"/>
      <c r="C70" s="273"/>
      <c r="D70" s="273"/>
      <c r="E70" s="273"/>
      <c r="F70" s="273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  <c r="Y70" s="274"/>
      <c r="Z70" s="274"/>
      <c r="AA70" s="274"/>
      <c r="AB70" s="274"/>
      <c r="AC70" s="274"/>
      <c r="AD70" s="274"/>
      <c r="AE70" s="274"/>
      <c r="AF70" s="274"/>
      <c r="AG70" s="274"/>
      <c r="AH70" s="274"/>
      <c r="AI70" s="274"/>
      <c r="AJ70" s="274"/>
      <c r="AK70" s="274"/>
      <c r="AL70" s="274"/>
      <c r="AM70" s="274"/>
      <c r="AN70" s="274"/>
      <c r="AO70" s="274"/>
      <c r="AP70" s="274"/>
      <c r="AQ70" s="274"/>
      <c r="AR70" s="274"/>
      <c r="AS70" s="274"/>
      <c r="AT70" s="274"/>
      <c r="AU70" s="274"/>
      <c r="AV70" s="274"/>
      <c r="AW70" s="274"/>
      <c r="AX70" s="274"/>
      <c r="AY70" s="274"/>
      <c r="AZ70" s="274"/>
    </row>
    <row r="71" spans="1:52" ht="12.75">
      <c r="A71" s="272">
        <v>62</v>
      </c>
      <c r="B71" s="273"/>
      <c r="C71" s="273"/>
      <c r="D71" s="273"/>
      <c r="E71" s="273"/>
      <c r="F71" s="273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  <c r="Y71" s="274"/>
      <c r="Z71" s="274"/>
      <c r="AA71" s="274"/>
      <c r="AB71" s="274"/>
      <c r="AC71" s="274"/>
      <c r="AD71" s="274"/>
      <c r="AE71" s="274"/>
      <c r="AF71" s="274"/>
      <c r="AG71" s="274"/>
      <c r="AH71" s="274"/>
      <c r="AI71" s="274"/>
      <c r="AJ71" s="274"/>
      <c r="AK71" s="274"/>
      <c r="AL71" s="274"/>
      <c r="AM71" s="274"/>
      <c r="AN71" s="274"/>
      <c r="AO71" s="274"/>
      <c r="AP71" s="274"/>
      <c r="AQ71" s="274"/>
      <c r="AR71" s="274"/>
      <c r="AS71" s="274"/>
      <c r="AT71" s="274"/>
      <c r="AU71" s="274"/>
      <c r="AV71" s="274"/>
      <c r="AW71" s="274"/>
      <c r="AX71" s="274"/>
      <c r="AY71" s="274"/>
      <c r="AZ71" s="274"/>
    </row>
    <row r="72" spans="1:52" ht="12.75">
      <c r="A72" s="272">
        <v>63</v>
      </c>
      <c r="B72" s="273"/>
      <c r="C72" s="273"/>
      <c r="D72" s="273"/>
      <c r="E72" s="273"/>
      <c r="F72" s="273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274"/>
      <c r="AK72" s="274"/>
      <c r="AL72" s="274"/>
      <c r="AM72" s="274"/>
      <c r="AN72" s="274"/>
      <c r="AO72" s="274"/>
      <c r="AP72" s="274"/>
      <c r="AQ72" s="274"/>
      <c r="AR72" s="274"/>
      <c r="AS72" s="274"/>
      <c r="AT72" s="274"/>
      <c r="AU72" s="274"/>
      <c r="AV72" s="274"/>
      <c r="AW72" s="274"/>
      <c r="AX72" s="274"/>
      <c r="AY72" s="274"/>
      <c r="AZ72" s="274"/>
    </row>
    <row r="73" spans="1:52" ht="12.75">
      <c r="A73" s="272">
        <v>64</v>
      </c>
      <c r="B73" s="273"/>
      <c r="C73" s="273"/>
      <c r="D73" s="273"/>
      <c r="E73" s="273"/>
      <c r="F73" s="273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274"/>
      <c r="AK73" s="274"/>
      <c r="AL73" s="274"/>
      <c r="AM73" s="274"/>
      <c r="AN73" s="274"/>
      <c r="AO73" s="274"/>
      <c r="AP73" s="274"/>
      <c r="AQ73" s="274"/>
      <c r="AR73" s="274"/>
      <c r="AS73" s="274"/>
      <c r="AT73" s="274"/>
      <c r="AU73" s="274"/>
      <c r="AV73" s="274"/>
      <c r="AW73" s="274"/>
      <c r="AX73" s="274"/>
      <c r="AY73" s="274"/>
      <c r="AZ73" s="274"/>
    </row>
    <row r="74" spans="1:52" ht="12.75">
      <c r="A74" s="272">
        <v>65</v>
      </c>
      <c r="B74" s="273"/>
      <c r="C74" s="273"/>
      <c r="D74" s="273"/>
      <c r="E74" s="273"/>
      <c r="F74" s="273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274"/>
      <c r="AK74" s="274"/>
      <c r="AL74" s="274"/>
      <c r="AM74" s="274"/>
      <c r="AN74" s="274"/>
      <c r="AO74" s="274"/>
      <c r="AP74" s="274"/>
      <c r="AQ74" s="274"/>
      <c r="AR74" s="274"/>
      <c r="AS74" s="274"/>
      <c r="AT74" s="274"/>
      <c r="AU74" s="274"/>
      <c r="AV74" s="274"/>
      <c r="AW74" s="274"/>
      <c r="AX74" s="274"/>
      <c r="AY74" s="274"/>
      <c r="AZ74" s="274"/>
    </row>
    <row r="75" spans="1:52" ht="12.75">
      <c r="A75" s="272">
        <v>66</v>
      </c>
      <c r="B75" s="273"/>
      <c r="C75" s="273"/>
      <c r="D75" s="273"/>
      <c r="E75" s="273"/>
      <c r="F75" s="273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  <c r="Y75" s="274"/>
      <c r="Z75" s="274"/>
      <c r="AA75" s="274"/>
      <c r="AB75" s="274"/>
      <c r="AC75" s="274"/>
      <c r="AD75" s="274"/>
      <c r="AE75" s="274"/>
      <c r="AF75" s="274"/>
      <c r="AG75" s="274"/>
      <c r="AH75" s="274"/>
      <c r="AI75" s="274"/>
      <c r="AJ75" s="274"/>
      <c r="AK75" s="274"/>
      <c r="AL75" s="274"/>
      <c r="AM75" s="274"/>
      <c r="AN75" s="274"/>
      <c r="AO75" s="274"/>
      <c r="AP75" s="274"/>
      <c r="AQ75" s="274"/>
      <c r="AR75" s="274"/>
      <c r="AS75" s="274"/>
      <c r="AT75" s="274"/>
      <c r="AU75" s="274"/>
      <c r="AV75" s="274"/>
      <c r="AW75" s="274"/>
      <c r="AX75" s="274"/>
      <c r="AY75" s="274"/>
      <c r="AZ75" s="274"/>
    </row>
    <row r="76" spans="1:52" ht="12.75">
      <c r="A76" s="272">
        <v>67</v>
      </c>
      <c r="B76" s="273"/>
      <c r="C76" s="273"/>
      <c r="D76" s="273"/>
      <c r="E76" s="273"/>
      <c r="F76" s="273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  <c r="Y76" s="274"/>
      <c r="Z76" s="274"/>
      <c r="AA76" s="274"/>
      <c r="AB76" s="274"/>
      <c r="AC76" s="274"/>
      <c r="AD76" s="274"/>
      <c r="AE76" s="274"/>
      <c r="AF76" s="274"/>
      <c r="AG76" s="274"/>
      <c r="AH76" s="274"/>
      <c r="AI76" s="274"/>
      <c r="AJ76" s="274"/>
      <c r="AK76" s="274"/>
      <c r="AL76" s="274"/>
      <c r="AM76" s="274"/>
      <c r="AN76" s="274"/>
      <c r="AO76" s="274"/>
      <c r="AP76" s="274"/>
      <c r="AQ76" s="274"/>
      <c r="AR76" s="274"/>
      <c r="AS76" s="274"/>
      <c r="AT76" s="274"/>
      <c r="AU76" s="274"/>
      <c r="AV76" s="274"/>
      <c r="AW76" s="274"/>
      <c r="AX76" s="274"/>
      <c r="AY76" s="274"/>
      <c r="AZ76" s="274"/>
    </row>
    <row r="77" spans="1:52" ht="12.75">
      <c r="A77" s="272">
        <v>68</v>
      </c>
      <c r="B77" s="273"/>
      <c r="C77" s="273"/>
      <c r="D77" s="273"/>
      <c r="E77" s="273"/>
      <c r="F77" s="273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  <c r="Y77" s="274"/>
      <c r="Z77" s="274"/>
      <c r="AA77" s="274"/>
      <c r="AB77" s="274"/>
      <c r="AC77" s="274"/>
      <c r="AD77" s="274"/>
      <c r="AE77" s="274"/>
      <c r="AF77" s="274"/>
      <c r="AG77" s="274"/>
      <c r="AH77" s="274"/>
      <c r="AI77" s="274"/>
      <c r="AJ77" s="274"/>
      <c r="AK77" s="274"/>
      <c r="AL77" s="274"/>
      <c r="AM77" s="274"/>
      <c r="AN77" s="274"/>
      <c r="AO77" s="274"/>
      <c r="AP77" s="274"/>
      <c r="AQ77" s="274"/>
      <c r="AR77" s="274"/>
      <c r="AS77" s="274"/>
      <c r="AT77" s="274"/>
      <c r="AU77" s="274"/>
      <c r="AV77" s="274"/>
      <c r="AW77" s="274"/>
      <c r="AX77" s="274"/>
      <c r="AY77" s="274"/>
      <c r="AZ77" s="274"/>
    </row>
    <row r="78" spans="1:52" ht="12.75">
      <c r="A78" s="272">
        <v>69</v>
      </c>
      <c r="B78" s="273"/>
      <c r="C78" s="273"/>
      <c r="D78" s="273"/>
      <c r="E78" s="273"/>
      <c r="F78" s="273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  <c r="Y78" s="274"/>
      <c r="Z78" s="274"/>
      <c r="AA78" s="274"/>
      <c r="AB78" s="274"/>
      <c r="AC78" s="274"/>
      <c r="AD78" s="274"/>
      <c r="AE78" s="274"/>
      <c r="AF78" s="274"/>
      <c r="AG78" s="274"/>
      <c r="AH78" s="274"/>
      <c r="AI78" s="274"/>
      <c r="AJ78" s="274"/>
      <c r="AK78" s="274"/>
      <c r="AL78" s="274"/>
      <c r="AM78" s="274"/>
      <c r="AN78" s="274"/>
      <c r="AO78" s="274"/>
      <c r="AP78" s="274"/>
      <c r="AQ78" s="274"/>
      <c r="AR78" s="274"/>
      <c r="AS78" s="274"/>
      <c r="AT78" s="274"/>
      <c r="AU78" s="274"/>
      <c r="AV78" s="274"/>
      <c r="AW78" s="274"/>
      <c r="AX78" s="274"/>
      <c r="AY78" s="274"/>
      <c r="AZ78" s="274"/>
    </row>
    <row r="79" spans="1:52" ht="12.75">
      <c r="A79" s="272">
        <v>70</v>
      </c>
      <c r="B79" s="273"/>
      <c r="C79" s="273"/>
      <c r="D79" s="273"/>
      <c r="E79" s="273"/>
      <c r="F79" s="273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74"/>
      <c r="AQ79" s="274"/>
      <c r="AR79" s="274"/>
      <c r="AS79" s="274"/>
      <c r="AT79" s="274"/>
      <c r="AU79" s="274"/>
      <c r="AV79" s="274"/>
      <c r="AW79" s="274"/>
      <c r="AX79" s="274"/>
      <c r="AY79" s="274"/>
      <c r="AZ79" s="274"/>
    </row>
    <row r="80" spans="1:52" ht="12.75">
      <c r="A80" s="272">
        <v>71</v>
      </c>
      <c r="B80" s="273"/>
      <c r="C80" s="273"/>
      <c r="D80" s="273"/>
      <c r="E80" s="273"/>
      <c r="F80" s="273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  <c r="Y80" s="274"/>
      <c r="Z80" s="274"/>
      <c r="AA80" s="274"/>
      <c r="AB80" s="274"/>
      <c r="AC80" s="274"/>
      <c r="AD80" s="274"/>
      <c r="AE80" s="274"/>
      <c r="AF80" s="274"/>
      <c r="AG80" s="274"/>
      <c r="AH80" s="274"/>
      <c r="AI80" s="274"/>
      <c r="AJ80" s="274"/>
      <c r="AK80" s="274"/>
      <c r="AL80" s="274"/>
      <c r="AM80" s="274"/>
      <c r="AN80" s="274"/>
      <c r="AO80" s="274"/>
      <c r="AP80" s="274"/>
      <c r="AQ80" s="274"/>
      <c r="AR80" s="274"/>
      <c r="AS80" s="274"/>
      <c r="AT80" s="274"/>
      <c r="AU80" s="274"/>
      <c r="AV80" s="274"/>
      <c r="AW80" s="274"/>
      <c r="AX80" s="274"/>
      <c r="AY80" s="274"/>
      <c r="AZ80" s="274"/>
    </row>
    <row r="81" spans="1:52" ht="12.75">
      <c r="A81" s="272">
        <v>72</v>
      </c>
      <c r="B81" s="273"/>
      <c r="C81" s="273"/>
      <c r="D81" s="273"/>
      <c r="E81" s="273"/>
      <c r="F81" s="273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  <c r="Y81" s="274"/>
      <c r="Z81" s="274"/>
      <c r="AA81" s="274"/>
      <c r="AB81" s="274"/>
      <c r="AC81" s="274"/>
      <c r="AD81" s="274"/>
      <c r="AE81" s="274"/>
      <c r="AF81" s="274"/>
      <c r="AG81" s="274"/>
      <c r="AH81" s="274"/>
      <c r="AI81" s="274"/>
      <c r="AJ81" s="274"/>
      <c r="AK81" s="274"/>
      <c r="AL81" s="274"/>
      <c r="AM81" s="274"/>
      <c r="AN81" s="274"/>
      <c r="AO81" s="274"/>
      <c r="AP81" s="274"/>
      <c r="AQ81" s="274"/>
      <c r="AR81" s="274"/>
      <c r="AS81" s="274"/>
      <c r="AT81" s="274"/>
      <c r="AU81" s="274"/>
      <c r="AV81" s="274"/>
      <c r="AW81" s="274"/>
      <c r="AX81" s="274"/>
      <c r="AY81" s="274"/>
      <c r="AZ81" s="274"/>
    </row>
    <row r="82" spans="1:52" ht="12.75">
      <c r="A82" s="272">
        <v>73</v>
      </c>
      <c r="B82" s="273"/>
      <c r="C82" s="273"/>
      <c r="D82" s="273"/>
      <c r="E82" s="273"/>
      <c r="F82" s="273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  <c r="Y82" s="274"/>
      <c r="Z82" s="274"/>
      <c r="AA82" s="274"/>
      <c r="AB82" s="274"/>
      <c r="AC82" s="274"/>
      <c r="AD82" s="274"/>
      <c r="AE82" s="274"/>
      <c r="AF82" s="274"/>
      <c r="AG82" s="274"/>
      <c r="AH82" s="274"/>
      <c r="AI82" s="274"/>
      <c r="AJ82" s="274"/>
      <c r="AK82" s="274"/>
      <c r="AL82" s="274"/>
      <c r="AM82" s="274"/>
      <c r="AN82" s="274"/>
      <c r="AO82" s="274"/>
      <c r="AP82" s="274"/>
      <c r="AQ82" s="274"/>
      <c r="AR82" s="274"/>
      <c r="AS82" s="274"/>
      <c r="AT82" s="274"/>
      <c r="AU82" s="274"/>
      <c r="AV82" s="274"/>
      <c r="AW82" s="274"/>
      <c r="AX82" s="274"/>
      <c r="AY82" s="274"/>
      <c r="AZ82" s="274"/>
    </row>
    <row r="83" spans="1:52" ht="12.75">
      <c r="A83" s="272">
        <v>74</v>
      </c>
      <c r="B83" s="273"/>
      <c r="C83" s="273"/>
      <c r="D83" s="273"/>
      <c r="E83" s="273"/>
      <c r="F83" s="273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  <c r="Y83" s="274"/>
      <c r="Z83" s="274"/>
      <c r="AA83" s="274"/>
      <c r="AB83" s="274"/>
      <c r="AC83" s="274"/>
      <c r="AD83" s="274"/>
      <c r="AE83" s="274"/>
      <c r="AF83" s="274"/>
      <c r="AG83" s="274"/>
      <c r="AH83" s="274"/>
      <c r="AI83" s="274"/>
      <c r="AJ83" s="274"/>
      <c r="AK83" s="274"/>
      <c r="AL83" s="274"/>
      <c r="AM83" s="274"/>
      <c r="AN83" s="274"/>
      <c r="AO83" s="274"/>
      <c r="AP83" s="274"/>
      <c r="AQ83" s="274"/>
      <c r="AR83" s="274"/>
      <c r="AS83" s="274"/>
      <c r="AT83" s="274"/>
      <c r="AU83" s="274"/>
      <c r="AV83" s="274"/>
      <c r="AW83" s="274"/>
      <c r="AX83" s="274"/>
      <c r="AY83" s="274"/>
      <c r="AZ83" s="274"/>
    </row>
    <row r="84" spans="1:52" ht="12.75">
      <c r="A84" s="272">
        <v>75</v>
      </c>
      <c r="B84" s="273"/>
      <c r="C84" s="273"/>
      <c r="D84" s="273"/>
      <c r="E84" s="273"/>
      <c r="F84" s="273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  <c r="Y84" s="274"/>
      <c r="Z84" s="274"/>
      <c r="AA84" s="274"/>
      <c r="AB84" s="274"/>
      <c r="AC84" s="274"/>
      <c r="AD84" s="274"/>
      <c r="AE84" s="274"/>
      <c r="AF84" s="274"/>
      <c r="AG84" s="274"/>
      <c r="AH84" s="274"/>
      <c r="AI84" s="274"/>
      <c r="AJ84" s="274"/>
      <c r="AK84" s="274"/>
      <c r="AL84" s="274"/>
      <c r="AM84" s="274"/>
      <c r="AN84" s="274"/>
      <c r="AO84" s="274"/>
      <c r="AP84" s="274"/>
      <c r="AQ84" s="274"/>
      <c r="AR84" s="274"/>
      <c r="AS84" s="274"/>
      <c r="AT84" s="274"/>
      <c r="AU84" s="274"/>
      <c r="AV84" s="274"/>
      <c r="AW84" s="274"/>
      <c r="AX84" s="274"/>
      <c r="AY84" s="274"/>
      <c r="AZ84" s="274"/>
    </row>
    <row r="85" spans="1:52" ht="12.75">
      <c r="A85" s="272">
        <v>76</v>
      </c>
      <c r="B85" s="273"/>
      <c r="C85" s="273"/>
      <c r="D85" s="273"/>
      <c r="E85" s="273"/>
      <c r="F85" s="273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  <c r="Y85" s="274"/>
      <c r="Z85" s="274"/>
      <c r="AA85" s="274"/>
      <c r="AB85" s="274"/>
      <c r="AC85" s="274"/>
      <c r="AD85" s="274"/>
      <c r="AE85" s="274"/>
      <c r="AF85" s="274"/>
      <c r="AG85" s="274"/>
      <c r="AH85" s="274"/>
      <c r="AI85" s="274"/>
      <c r="AJ85" s="274"/>
      <c r="AK85" s="274"/>
      <c r="AL85" s="274"/>
      <c r="AM85" s="274"/>
      <c r="AN85" s="274"/>
      <c r="AO85" s="274"/>
      <c r="AP85" s="274"/>
      <c r="AQ85" s="274"/>
      <c r="AR85" s="274"/>
      <c r="AS85" s="274"/>
      <c r="AT85" s="274"/>
      <c r="AU85" s="274"/>
      <c r="AV85" s="274"/>
      <c r="AW85" s="274"/>
      <c r="AX85" s="274"/>
      <c r="AY85" s="274"/>
      <c r="AZ85" s="274"/>
    </row>
    <row r="86" spans="1:52" ht="12.75">
      <c r="A86" s="272">
        <v>77</v>
      </c>
      <c r="B86" s="273"/>
      <c r="C86" s="273"/>
      <c r="D86" s="273"/>
      <c r="E86" s="273"/>
      <c r="F86" s="273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  <c r="Y86" s="274"/>
      <c r="Z86" s="274"/>
      <c r="AA86" s="274"/>
      <c r="AB86" s="274"/>
      <c r="AC86" s="274"/>
      <c r="AD86" s="274"/>
      <c r="AE86" s="274"/>
      <c r="AF86" s="274"/>
      <c r="AG86" s="274"/>
      <c r="AH86" s="274"/>
      <c r="AI86" s="274"/>
      <c r="AJ86" s="274"/>
      <c r="AK86" s="274"/>
      <c r="AL86" s="274"/>
      <c r="AM86" s="274"/>
      <c r="AN86" s="274"/>
      <c r="AO86" s="274"/>
      <c r="AP86" s="274"/>
      <c r="AQ86" s="274"/>
      <c r="AR86" s="274"/>
      <c r="AS86" s="274"/>
      <c r="AT86" s="274"/>
      <c r="AU86" s="274"/>
      <c r="AV86" s="274"/>
      <c r="AW86" s="274"/>
      <c r="AX86" s="274"/>
      <c r="AY86" s="274"/>
      <c r="AZ86" s="274"/>
    </row>
    <row r="87" spans="1:52" ht="12.75">
      <c r="A87" s="272">
        <v>78</v>
      </c>
      <c r="B87" s="273"/>
      <c r="C87" s="273"/>
      <c r="D87" s="273"/>
      <c r="E87" s="273"/>
      <c r="F87" s="273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  <c r="Y87" s="274"/>
      <c r="Z87" s="274"/>
      <c r="AA87" s="274"/>
      <c r="AB87" s="274"/>
      <c r="AC87" s="274"/>
      <c r="AD87" s="274"/>
      <c r="AE87" s="274"/>
      <c r="AF87" s="274"/>
      <c r="AG87" s="274"/>
      <c r="AH87" s="274"/>
      <c r="AI87" s="274"/>
      <c r="AJ87" s="274"/>
      <c r="AK87" s="274"/>
      <c r="AL87" s="274"/>
      <c r="AM87" s="274"/>
      <c r="AN87" s="274"/>
      <c r="AO87" s="274"/>
      <c r="AP87" s="274"/>
      <c r="AQ87" s="274"/>
      <c r="AR87" s="274"/>
      <c r="AS87" s="274"/>
      <c r="AT87" s="274"/>
      <c r="AU87" s="274"/>
      <c r="AV87" s="274"/>
      <c r="AW87" s="274"/>
      <c r="AX87" s="274"/>
      <c r="AY87" s="274"/>
      <c r="AZ87" s="274"/>
    </row>
    <row r="88" spans="1:52" ht="12.75">
      <c r="A88" s="272">
        <v>79</v>
      </c>
      <c r="B88" s="273"/>
      <c r="C88" s="273"/>
      <c r="D88" s="273"/>
      <c r="E88" s="273"/>
      <c r="F88" s="273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  <c r="Y88" s="274"/>
      <c r="Z88" s="274"/>
      <c r="AA88" s="274"/>
      <c r="AB88" s="274"/>
      <c r="AC88" s="274"/>
      <c r="AD88" s="274"/>
      <c r="AE88" s="274"/>
      <c r="AF88" s="274"/>
      <c r="AG88" s="274"/>
      <c r="AH88" s="274"/>
      <c r="AI88" s="274"/>
      <c r="AJ88" s="274"/>
      <c r="AK88" s="274"/>
      <c r="AL88" s="274"/>
      <c r="AM88" s="274"/>
      <c r="AN88" s="274"/>
      <c r="AO88" s="274"/>
      <c r="AP88" s="274"/>
      <c r="AQ88" s="274"/>
      <c r="AR88" s="274"/>
      <c r="AS88" s="274"/>
      <c r="AT88" s="274"/>
      <c r="AU88" s="274"/>
      <c r="AV88" s="274"/>
      <c r="AW88" s="274"/>
      <c r="AX88" s="274"/>
      <c r="AY88" s="274"/>
      <c r="AZ88" s="274"/>
    </row>
    <row r="89" spans="1:52" ht="12.75">
      <c r="A89" s="272">
        <v>80</v>
      </c>
      <c r="B89" s="273"/>
      <c r="C89" s="273"/>
      <c r="D89" s="273"/>
      <c r="E89" s="273"/>
      <c r="F89" s="273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  <c r="Y89" s="274"/>
      <c r="Z89" s="274"/>
      <c r="AA89" s="274"/>
      <c r="AB89" s="274"/>
      <c r="AC89" s="274"/>
      <c r="AD89" s="274"/>
      <c r="AE89" s="274"/>
      <c r="AF89" s="274"/>
      <c r="AG89" s="274"/>
      <c r="AH89" s="274"/>
      <c r="AI89" s="274"/>
      <c r="AJ89" s="274"/>
      <c r="AK89" s="274"/>
      <c r="AL89" s="274"/>
      <c r="AM89" s="274"/>
      <c r="AN89" s="274"/>
      <c r="AO89" s="274"/>
      <c r="AP89" s="274"/>
      <c r="AQ89" s="274"/>
      <c r="AR89" s="274"/>
      <c r="AS89" s="274"/>
      <c r="AT89" s="274"/>
      <c r="AU89" s="274"/>
      <c r="AV89" s="274"/>
      <c r="AW89" s="274"/>
      <c r="AX89" s="274"/>
      <c r="AY89" s="274"/>
      <c r="AZ89" s="274"/>
    </row>
    <row r="90" spans="1:52" ht="12.75">
      <c r="A90" s="272">
        <v>81</v>
      </c>
      <c r="B90" s="273"/>
      <c r="C90" s="273"/>
      <c r="D90" s="273"/>
      <c r="E90" s="273"/>
      <c r="F90" s="273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  <c r="Y90" s="274"/>
      <c r="Z90" s="274"/>
      <c r="AA90" s="274"/>
      <c r="AB90" s="274"/>
      <c r="AC90" s="274"/>
      <c r="AD90" s="274"/>
      <c r="AE90" s="274"/>
      <c r="AF90" s="274"/>
      <c r="AG90" s="274"/>
      <c r="AH90" s="274"/>
      <c r="AI90" s="274"/>
      <c r="AJ90" s="274"/>
      <c r="AK90" s="274"/>
      <c r="AL90" s="274"/>
      <c r="AM90" s="274"/>
      <c r="AN90" s="274"/>
      <c r="AO90" s="274"/>
      <c r="AP90" s="274"/>
      <c r="AQ90" s="274"/>
      <c r="AR90" s="274"/>
      <c r="AS90" s="274"/>
      <c r="AT90" s="274"/>
      <c r="AU90" s="274"/>
      <c r="AV90" s="274"/>
      <c r="AW90" s="274"/>
      <c r="AX90" s="274"/>
      <c r="AY90" s="274"/>
      <c r="AZ90" s="274"/>
    </row>
    <row r="91" spans="1:52" ht="12.75">
      <c r="A91" s="272">
        <v>82</v>
      </c>
      <c r="B91" s="273"/>
      <c r="C91" s="273"/>
      <c r="D91" s="273"/>
      <c r="E91" s="273"/>
      <c r="F91" s="273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  <c r="Y91" s="274"/>
      <c r="Z91" s="274"/>
      <c r="AA91" s="274"/>
      <c r="AB91" s="274"/>
      <c r="AC91" s="274"/>
      <c r="AD91" s="274"/>
      <c r="AE91" s="274"/>
      <c r="AF91" s="274"/>
      <c r="AG91" s="274"/>
      <c r="AH91" s="274"/>
      <c r="AI91" s="274"/>
      <c r="AJ91" s="274"/>
      <c r="AK91" s="274"/>
      <c r="AL91" s="274"/>
      <c r="AM91" s="274"/>
      <c r="AN91" s="274"/>
      <c r="AO91" s="274"/>
      <c r="AP91" s="274"/>
      <c r="AQ91" s="274"/>
      <c r="AR91" s="274"/>
      <c r="AS91" s="274"/>
      <c r="AT91" s="274"/>
      <c r="AU91" s="274"/>
      <c r="AV91" s="274"/>
      <c r="AW91" s="274"/>
      <c r="AX91" s="274"/>
      <c r="AY91" s="274"/>
      <c r="AZ91" s="274"/>
    </row>
    <row r="92" spans="1:52" ht="12.75">
      <c r="A92" s="272">
        <v>83</v>
      </c>
      <c r="B92" s="273"/>
      <c r="C92" s="273"/>
      <c r="D92" s="273"/>
      <c r="E92" s="273"/>
      <c r="F92" s="273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  <c r="Y92" s="274"/>
      <c r="Z92" s="274"/>
      <c r="AA92" s="274"/>
      <c r="AB92" s="274"/>
      <c r="AC92" s="274"/>
      <c r="AD92" s="274"/>
      <c r="AE92" s="274"/>
      <c r="AF92" s="274"/>
      <c r="AG92" s="274"/>
      <c r="AH92" s="274"/>
      <c r="AI92" s="274"/>
      <c r="AJ92" s="274"/>
      <c r="AK92" s="274"/>
      <c r="AL92" s="274"/>
      <c r="AM92" s="274"/>
      <c r="AN92" s="274"/>
      <c r="AO92" s="274"/>
      <c r="AP92" s="274"/>
      <c r="AQ92" s="274"/>
      <c r="AR92" s="274"/>
      <c r="AS92" s="274"/>
      <c r="AT92" s="274"/>
      <c r="AU92" s="274"/>
      <c r="AV92" s="274"/>
      <c r="AW92" s="274"/>
      <c r="AX92" s="274"/>
      <c r="AY92" s="274"/>
      <c r="AZ92" s="274"/>
    </row>
    <row r="93" spans="1:52" ht="12.75">
      <c r="A93" s="272">
        <v>84</v>
      </c>
      <c r="B93" s="273"/>
      <c r="C93" s="273"/>
      <c r="D93" s="273"/>
      <c r="E93" s="273"/>
      <c r="F93" s="273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  <c r="Y93" s="274"/>
      <c r="Z93" s="274"/>
      <c r="AA93" s="274"/>
      <c r="AB93" s="274"/>
      <c r="AC93" s="274"/>
      <c r="AD93" s="274"/>
      <c r="AE93" s="274"/>
      <c r="AF93" s="274"/>
      <c r="AG93" s="274"/>
      <c r="AH93" s="274"/>
      <c r="AI93" s="274"/>
      <c r="AJ93" s="274"/>
      <c r="AK93" s="274"/>
      <c r="AL93" s="274"/>
      <c r="AM93" s="274"/>
      <c r="AN93" s="274"/>
      <c r="AO93" s="274"/>
      <c r="AP93" s="274"/>
      <c r="AQ93" s="274"/>
      <c r="AR93" s="274"/>
      <c r="AS93" s="274"/>
      <c r="AT93" s="274"/>
      <c r="AU93" s="274"/>
      <c r="AV93" s="274"/>
      <c r="AW93" s="274"/>
      <c r="AX93" s="274"/>
      <c r="AY93" s="274"/>
      <c r="AZ93" s="274"/>
    </row>
    <row r="94" spans="1:52" ht="12.75">
      <c r="A94" s="272">
        <v>85</v>
      </c>
      <c r="B94" s="273"/>
      <c r="C94" s="273"/>
      <c r="D94" s="273"/>
      <c r="E94" s="273"/>
      <c r="F94" s="273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  <c r="Y94" s="274"/>
      <c r="Z94" s="274"/>
      <c r="AA94" s="274"/>
      <c r="AB94" s="274"/>
      <c r="AC94" s="274"/>
      <c r="AD94" s="274"/>
      <c r="AE94" s="274"/>
      <c r="AF94" s="274"/>
      <c r="AG94" s="274"/>
      <c r="AH94" s="274"/>
      <c r="AI94" s="274"/>
      <c r="AJ94" s="274"/>
      <c r="AK94" s="274"/>
      <c r="AL94" s="274"/>
      <c r="AM94" s="274"/>
      <c r="AN94" s="274"/>
      <c r="AO94" s="274"/>
      <c r="AP94" s="274"/>
      <c r="AQ94" s="274"/>
      <c r="AR94" s="274"/>
      <c r="AS94" s="274"/>
      <c r="AT94" s="274"/>
      <c r="AU94" s="274"/>
      <c r="AV94" s="274"/>
      <c r="AW94" s="274"/>
      <c r="AX94" s="274"/>
      <c r="AY94" s="274"/>
      <c r="AZ94" s="274"/>
    </row>
    <row r="95" spans="1:52" ht="12.75">
      <c r="A95" s="272">
        <v>86</v>
      </c>
      <c r="B95" s="273"/>
      <c r="C95" s="273"/>
      <c r="D95" s="273"/>
      <c r="E95" s="273"/>
      <c r="F95" s="273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4"/>
      <c r="AH95" s="274"/>
      <c r="AI95" s="274"/>
      <c r="AJ95" s="274"/>
      <c r="AK95" s="274"/>
      <c r="AL95" s="274"/>
      <c r="AM95" s="274"/>
      <c r="AN95" s="274"/>
      <c r="AO95" s="274"/>
      <c r="AP95" s="274"/>
      <c r="AQ95" s="274"/>
      <c r="AR95" s="274"/>
      <c r="AS95" s="274"/>
      <c r="AT95" s="274"/>
      <c r="AU95" s="274"/>
      <c r="AV95" s="274"/>
      <c r="AW95" s="274"/>
      <c r="AX95" s="274"/>
      <c r="AY95" s="274"/>
      <c r="AZ95" s="274"/>
    </row>
    <row r="96" spans="1:52" ht="12.75">
      <c r="A96" s="272">
        <v>87</v>
      </c>
      <c r="B96" s="273"/>
      <c r="C96" s="273"/>
      <c r="D96" s="273"/>
      <c r="E96" s="273"/>
      <c r="F96" s="273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4"/>
      <c r="AH96" s="274"/>
      <c r="AI96" s="274"/>
      <c r="AJ96" s="274"/>
      <c r="AK96" s="274"/>
      <c r="AL96" s="274"/>
      <c r="AM96" s="274"/>
      <c r="AN96" s="274"/>
      <c r="AO96" s="274"/>
      <c r="AP96" s="274"/>
      <c r="AQ96" s="274"/>
      <c r="AR96" s="274"/>
      <c r="AS96" s="274"/>
      <c r="AT96" s="274"/>
      <c r="AU96" s="274"/>
      <c r="AV96" s="274"/>
      <c r="AW96" s="274"/>
      <c r="AX96" s="274"/>
      <c r="AY96" s="274"/>
      <c r="AZ96" s="274"/>
    </row>
    <row r="97" spans="1:52" ht="12.75">
      <c r="A97" s="272">
        <v>88</v>
      </c>
      <c r="B97" s="273"/>
      <c r="C97" s="273"/>
      <c r="D97" s="273"/>
      <c r="E97" s="273"/>
      <c r="F97" s="273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  <c r="Y97" s="274"/>
      <c r="Z97" s="274"/>
      <c r="AA97" s="274"/>
      <c r="AB97" s="274"/>
      <c r="AC97" s="274"/>
      <c r="AD97" s="274"/>
      <c r="AE97" s="274"/>
      <c r="AF97" s="274"/>
      <c r="AG97" s="274"/>
      <c r="AH97" s="274"/>
      <c r="AI97" s="274"/>
      <c r="AJ97" s="274"/>
      <c r="AK97" s="274"/>
      <c r="AL97" s="274"/>
      <c r="AM97" s="274"/>
      <c r="AN97" s="274"/>
      <c r="AO97" s="274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</row>
    <row r="98" spans="1:52" ht="12.75">
      <c r="A98" s="272">
        <v>89</v>
      </c>
      <c r="B98" s="277"/>
      <c r="C98" s="277"/>
      <c r="D98" s="277"/>
      <c r="E98" s="277"/>
      <c r="F98" s="277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  <c r="Y98" s="274"/>
      <c r="Z98" s="274"/>
      <c r="AA98" s="274"/>
      <c r="AB98" s="274"/>
      <c r="AC98" s="274"/>
      <c r="AD98" s="274"/>
      <c r="AE98" s="274"/>
      <c r="AF98" s="274"/>
      <c r="AG98" s="274"/>
      <c r="AH98" s="274"/>
      <c r="AI98" s="274"/>
      <c r="AJ98" s="274"/>
      <c r="AK98" s="274"/>
      <c r="AL98" s="274"/>
      <c r="AM98" s="274"/>
      <c r="AN98" s="274"/>
      <c r="AO98" s="274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</row>
    <row r="99" spans="1:52" ht="12.75">
      <c r="A99" s="272">
        <v>90</v>
      </c>
      <c r="B99" s="279"/>
      <c r="C99" s="279"/>
      <c r="D99" s="279"/>
      <c r="E99" s="279"/>
      <c r="F99" s="279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  <c r="Y99" s="274"/>
      <c r="Z99" s="274"/>
      <c r="AA99" s="274"/>
      <c r="AB99" s="274"/>
      <c r="AC99" s="274"/>
      <c r="AD99" s="274"/>
      <c r="AE99" s="274"/>
      <c r="AF99" s="274"/>
      <c r="AG99" s="274"/>
      <c r="AH99" s="274"/>
      <c r="AI99" s="274"/>
      <c r="AJ99" s="274"/>
      <c r="AK99" s="274"/>
      <c r="AL99" s="274"/>
      <c r="AM99" s="274"/>
      <c r="AN99" s="274"/>
      <c r="AO99" s="274"/>
      <c r="AP99" s="274"/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</row>
    <row r="101" spans="1:52" ht="12.75">
      <c r="A101" s="282"/>
      <c r="B101" s="264" t="s">
        <v>211</v>
      </c>
      <c r="C101" s="265" t="s">
        <v>212</v>
      </c>
      <c r="D101" s="1" t="str">
        <f>'5 Uwagi organizacyjne'!$C$6&amp;" "&amp;'5 Uwagi organizacyjne'!$E$6</f>
        <v>K/ </v>
      </c>
      <c r="E101" s="282"/>
      <c r="F101" s="282"/>
      <c r="G101" s="266" t="s">
        <v>213</v>
      </c>
      <c r="H101" s="266"/>
      <c r="I101" s="266"/>
      <c r="J101" s="266"/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66"/>
      <c r="AH101" s="266"/>
      <c r="AI101" s="266"/>
      <c r="AJ101" s="266"/>
      <c r="AK101" s="266"/>
      <c r="AL101" s="266"/>
      <c r="AM101" s="266"/>
      <c r="AN101" s="266"/>
      <c r="AO101" s="266"/>
      <c r="AP101" s="266"/>
      <c r="AQ101" s="266"/>
      <c r="AR101" s="266"/>
      <c r="AS101" s="266"/>
      <c r="AT101" s="266"/>
      <c r="AU101" s="266"/>
      <c r="AV101" s="266"/>
      <c r="AW101" s="266"/>
      <c r="AX101" s="266"/>
      <c r="AY101" s="266"/>
      <c r="AZ101" s="266"/>
    </row>
    <row r="102" spans="1:52" ht="16.5" customHeight="1">
      <c r="A102" s="267" t="s">
        <v>214</v>
      </c>
      <c r="B102" s="268" t="s">
        <v>209</v>
      </c>
      <c r="C102" s="270" t="s">
        <v>215</v>
      </c>
      <c r="D102" s="268" t="s">
        <v>84</v>
      </c>
      <c r="E102" s="268" t="s">
        <v>216</v>
      </c>
      <c r="F102" s="270" t="s">
        <v>217</v>
      </c>
      <c r="G102" s="271" t="str">
        <f>G69</f>
        <v>30.11.n.e.2016</v>
      </c>
      <c r="H102" s="271"/>
      <c r="I102" s="271" t="str">
        <f>I69</f>
        <v>01</v>
      </c>
      <c r="J102" s="271"/>
      <c r="K102" s="271" t="str">
        <f>K69</f>
        <v>02</v>
      </c>
      <c r="L102" s="271"/>
      <c r="M102" s="271" t="str">
        <f>M69</f>
        <v>03</v>
      </c>
      <c r="N102" s="271"/>
      <c r="O102" s="271" t="str">
        <f>O69</f>
        <v>04</v>
      </c>
      <c r="P102" s="271"/>
      <c r="Q102" s="271" t="str">
        <f>Q69</f>
        <v>05</v>
      </c>
      <c r="R102" s="271"/>
      <c r="S102" s="271" t="str">
        <f>S69</f>
        <v> </v>
      </c>
      <c r="T102" s="271"/>
      <c r="U102" s="271" t="str">
        <f>U69</f>
        <v> </v>
      </c>
      <c r="V102" s="271"/>
      <c r="W102" s="271" t="str">
        <f>W69</f>
        <v> </v>
      </c>
      <c r="X102" s="271"/>
      <c r="Y102" s="271" t="str">
        <f>Y69</f>
        <v> </v>
      </c>
      <c r="Z102" s="271"/>
      <c r="AA102" s="271" t="str">
        <f>AA69</f>
        <v> </v>
      </c>
      <c r="AB102" s="271"/>
      <c r="AC102" s="271" t="str">
        <f>AC69</f>
        <v> </v>
      </c>
      <c r="AD102" s="271"/>
      <c r="AE102" s="271" t="str">
        <f>AE69</f>
        <v> </v>
      </c>
      <c r="AF102" s="271"/>
      <c r="AG102" s="271" t="str">
        <f>AG69</f>
        <v> </v>
      </c>
      <c r="AH102" s="271"/>
      <c r="AI102" s="271" t="str">
        <f>AI69</f>
        <v> </v>
      </c>
      <c r="AJ102" s="271"/>
      <c r="AK102" s="271" t="str">
        <f>AK69</f>
        <v> </v>
      </c>
      <c r="AL102" s="271"/>
      <c r="AM102" s="271" t="str">
        <f>AM69</f>
        <v> </v>
      </c>
      <c r="AN102" s="271"/>
      <c r="AO102" s="271" t="str">
        <f>AO69</f>
        <v> </v>
      </c>
      <c r="AP102" s="271"/>
      <c r="AQ102" s="271" t="str">
        <f>AQ69</f>
        <v> </v>
      </c>
      <c r="AR102" s="271"/>
      <c r="AS102" s="271" t="str">
        <f>AS69</f>
        <v> </v>
      </c>
      <c r="AT102" s="271"/>
      <c r="AU102" s="271" t="str">
        <f>AU69</f>
        <v> </v>
      </c>
      <c r="AV102" s="271"/>
      <c r="AW102" s="271" t="str">
        <f>AW69</f>
        <v> </v>
      </c>
      <c r="AX102" s="271"/>
      <c r="AY102" s="271" t="str">
        <f>AY69</f>
        <v> </v>
      </c>
      <c r="AZ102" s="271"/>
    </row>
    <row r="103" spans="1:52" ht="12.75">
      <c r="A103" s="272">
        <v>91</v>
      </c>
      <c r="B103" s="273"/>
      <c r="C103" s="273"/>
      <c r="D103" s="273"/>
      <c r="E103" s="273"/>
      <c r="F103" s="273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  <c r="Y103" s="274"/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274"/>
      <c r="AP103" s="274"/>
      <c r="AQ103" s="274"/>
      <c r="AR103" s="274"/>
      <c r="AS103" s="274"/>
      <c r="AT103" s="274"/>
      <c r="AU103" s="274"/>
      <c r="AV103" s="274"/>
      <c r="AW103" s="274"/>
      <c r="AX103" s="274"/>
      <c r="AY103" s="274"/>
      <c r="AZ103" s="274"/>
    </row>
    <row r="104" spans="1:52" ht="12.75">
      <c r="A104" s="272">
        <v>92</v>
      </c>
      <c r="B104" s="273"/>
      <c r="C104" s="273"/>
      <c r="D104" s="273"/>
      <c r="E104" s="273"/>
      <c r="F104" s="273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  <c r="Y104" s="274"/>
      <c r="Z104" s="274"/>
      <c r="AA104" s="274"/>
      <c r="AB104" s="274"/>
      <c r="AC104" s="274"/>
      <c r="AD104" s="274"/>
      <c r="AE104" s="274"/>
      <c r="AF104" s="274"/>
      <c r="AG104" s="274"/>
      <c r="AH104" s="274"/>
      <c r="AI104" s="274"/>
      <c r="AJ104" s="274"/>
      <c r="AK104" s="274"/>
      <c r="AL104" s="274"/>
      <c r="AM104" s="274"/>
      <c r="AN104" s="274"/>
      <c r="AO104" s="274"/>
      <c r="AP104" s="274"/>
      <c r="AQ104" s="274"/>
      <c r="AR104" s="274"/>
      <c r="AS104" s="274"/>
      <c r="AT104" s="274"/>
      <c r="AU104" s="274"/>
      <c r="AV104" s="274"/>
      <c r="AW104" s="274"/>
      <c r="AX104" s="274"/>
      <c r="AY104" s="274"/>
      <c r="AZ104" s="274"/>
    </row>
    <row r="105" spans="1:52" ht="12.75">
      <c r="A105" s="272">
        <v>93</v>
      </c>
      <c r="B105" s="273"/>
      <c r="C105" s="273"/>
      <c r="D105" s="273"/>
      <c r="E105" s="273"/>
      <c r="F105" s="273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  <c r="Y105" s="274"/>
      <c r="Z105" s="274"/>
      <c r="AA105" s="274"/>
      <c r="AB105" s="274"/>
      <c r="AC105" s="274"/>
      <c r="AD105" s="274"/>
      <c r="AE105" s="274"/>
      <c r="AF105" s="274"/>
      <c r="AG105" s="274"/>
      <c r="AH105" s="274"/>
      <c r="AI105" s="274"/>
      <c r="AJ105" s="274"/>
      <c r="AK105" s="274"/>
      <c r="AL105" s="274"/>
      <c r="AM105" s="274"/>
      <c r="AN105" s="274"/>
      <c r="AO105" s="274"/>
      <c r="AP105" s="274"/>
      <c r="AQ105" s="274"/>
      <c r="AR105" s="274"/>
      <c r="AS105" s="274"/>
      <c r="AT105" s="274"/>
      <c r="AU105" s="274"/>
      <c r="AV105" s="274"/>
      <c r="AW105" s="274"/>
      <c r="AX105" s="274"/>
      <c r="AY105" s="274"/>
      <c r="AZ105" s="274"/>
    </row>
    <row r="106" spans="1:52" ht="12.75">
      <c r="A106" s="272">
        <v>94</v>
      </c>
      <c r="B106" s="273"/>
      <c r="C106" s="273"/>
      <c r="D106" s="273"/>
      <c r="E106" s="273"/>
      <c r="F106" s="273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  <c r="Y106" s="274"/>
      <c r="Z106" s="274"/>
      <c r="AA106" s="274"/>
      <c r="AB106" s="274"/>
      <c r="AC106" s="274"/>
      <c r="AD106" s="274"/>
      <c r="AE106" s="274"/>
      <c r="AF106" s="274"/>
      <c r="AG106" s="274"/>
      <c r="AH106" s="274"/>
      <c r="AI106" s="274"/>
      <c r="AJ106" s="274"/>
      <c r="AK106" s="274"/>
      <c r="AL106" s="274"/>
      <c r="AM106" s="274"/>
      <c r="AN106" s="274"/>
      <c r="AO106" s="274"/>
      <c r="AP106" s="274"/>
      <c r="AQ106" s="274"/>
      <c r="AR106" s="274"/>
      <c r="AS106" s="274"/>
      <c r="AT106" s="274"/>
      <c r="AU106" s="274"/>
      <c r="AV106" s="274"/>
      <c r="AW106" s="274"/>
      <c r="AX106" s="274"/>
      <c r="AY106" s="274"/>
      <c r="AZ106" s="274"/>
    </row>
    <row r="107" spans="1:52" ht="12.75">
      <c r="A107" s="272">
        <v>95</v>
      </c>
      <c r="B107" s="273"/>
      <c r="C107" s="273"/>
      <c r="D107" s="273"/>
      <c r="E107" s="273"/>
      <c r="F107" s="273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  <c r="Y107" s="274"/>
      <c r="Z107" s="274"/>
      <c r="AA107" s="274"/>
      <c r="AB107" s="274"/>
      <c r="AC107" s="274"/>
      <c r="AD107" s="274"/>
      <c r="AE107" s="274"/>
      <c r="AF107" s="274"/>
      <c r="AG107" s="274"/>
      <c r="AH107" s="274"/>
      <c r="AI107" s="274"/>
      <c r="AJ107" s="274"/>
      <c r="AK107" s="274"/>
      <c r="AL107" s="274"/>
      <c r="AM107" s="274"/>
      <c r="AN107" s="274"/>
      <c r="AO107" s="274"/>
      <c r="AP107" s="274"/>
      <c r="AQ107" s="274"/>
      <c r="AR107" s="274"/>
      <c r="AS107" s="274"/>
      <c r="AT107" s="274"/>
      <c r="AU107" s="274"/>
      <c r="AV107" s="274"/>
      <c r="AW107" s="274"/>
      <c r="AX107" s="274"/>
      <c r="AY107" s="274"/>
      <c r="AZ107" s="274"/>
    </row>
    <row r="108" spans="1:52" ht="12.75">
      <c r="A108" s="272">
        <v>96</v>
      </c>
      <c r="B108" s="273"/>
      <c r="C108" s="273"/>
      <c r="D108" s="273"/>
      <c r="E108" s="273"/>
      <c r="F108" s="273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  <c r="Y108" s="274"/>
      <c r="Z108" s="274"/>
      <c r="AA108" s="274"/>
      <c r="AB108" s="274"/>
      <c r="AC108" s="274"/>
      <c r="AD108" s="274"/>
      <c r="AE108" s="274"/>
      <c r="AF108" s="274"/>
      <c r="AG108" s="274"/>
      <c r="AH108" s="274"/>
      <c r="AI108" s="274"/>
      <c r="AJ108" s="274"/>
      <c r="AK108" s="274"/>
      <c r="AL108" s="274"/>
      <c r="AM108" s="274"/>
      <c r="AN108" s="274"/>
      <c r="AO108" s="274"/>
      <c r="AP108" s="274"/>
      <c r="AQ108" s="274"/>
      <c r="AR108" s="274"/>
      <c r="AS108" s="274"/>
      <c r="AT108" s="274"/>
      <c r="AU108" s="274"/>
      <c r="AV108" s="274"/>
      <c r="AW108" s="274"/>
      <c r="AX108" s="274"/>
      <c r="AY108" s="274"/>
      <c r="AZ108" s="274"/>
    </row>
    <row r="109" spans="1:52" ht="12.75">
      <c r="A109" s="272">
        <v>97</v>
      </c>
      <c r="B109" s="273"/>
      <c r="C109" s="273"/>
      <c r="D109" s="273"/>
      <c r="E109" s="273"/>
      <c r="F109" s="273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  <c r="Y109" s="274"/>
      <c r="Z109" s="274"/>
      <c r="AA109" s="274"/>
      <c r="AB109" s="274"/>
      <c r="AC109" s="274"/>
      <c r="AD109" s="274"/>
      <c r="AE109" s="274"/>
      <c r="AF109" s="274"/>
      <c r="AG109" s="274"/>
      <c r="AH109" s="274"/>
      <c r="AI109" s="274"/>
      <c r="AJ109" s="274"/>
      <c r="AK109" s="274"/>
      <c r="AL109" s="274"/>
      <c r="AM109" s="274"/>
      <c r="AN109" s="274"/>
      <c r="AO109" s="274"/>
      <c r="AP109" s="274"/>
      <c r="AQ109" s="274"/>
      <c r="AR109" s="274"/>
      <c r="AS109" s="274"/>
      <c r="AT109" s="274"/>
      <c r="AU109" s="274"/>
      <c r="AV109" s="274"/>
      <c r="AW109" s="274"/>
      <c r="AX109" s="274"/>
      <c r="AY109" s="274"/>
      <c r="AZ109" s="274"/>
    </row>
    <row r="110" spans="1:52" ht="12.75">
      <c r="A110" s="272">
        <v>98</v>
      </c>
      <c r="B110" s="273"/>
      <c r="C110" s="273"/>
      <c r="D110" s="273"/>
      <c r="E110" s="273"/>
      <c r="F110" s="273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</row>
    <row r="111" spans="1:52" ht="12.75">
      <c r="A111" s="272">
        <v>99</v>
      </c>
      <c r="B111" s="273"/>
      <c r="C111" s="273"/>
      <c r="D111" s="273"/>
      <c r="E111" s="273"/>
      <c r="F111" s="273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  <c r="Y111" s="274"/>
      <c r="Z111" s="274"/>
      <c r="AA111" s="274"/>
      <c r="AB111" s="274"/>
      <c r="AC111" s="274"/>
      <c r="AD111" s="274"/>
      <c r="AE111" s="274"/>
      <c r="AF111" s="274"/>
      <c r="AG111" s="274"/>
      <c r="AH111" s="274"/>
      <c r="AI111" s="274"/>
      <c r="AJ111" s="274"/>
      <c r="AK111" s="274"/>
      <c r="AL111" s="274"/>
      <c r="AM111" s="274"/>
      <c r="AN111" s="274"/>
      <c r="AO111" s="274"/>
      <c r="AP111" s="274"/>
      <c r="AQ111" s="274"/>
      <c r="AR111" s="274"/>
      <c r="AS111" s="274"/>
      <c r="AT111" s="274"/>
      <c r="AU111" s="274"/>
      <c r="AV111" s="274"/>
      <c r="AW111" s="274"/>
      <c r="AX111" s="274"/>
      <c r="AY111" s="274"/>
      <c r="AZ111" s="274"/>
    </row>
    <row r="112" spans="1:52" ht="12.75">
      <c r="A112" s="272">
        <v>100</v>
      </c>
      <c r="B112" s="273"/>
      <c r="C112" s="273"/>
      <c r="D112" s="273"/>
      <c r="E112" s="273"/>
      <c r="F112" s="273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  <c r="Y112" s="274"/>
      <c r="Z112" s="274"/>
      <c r="AA112" s="274"/>
      <c r="AB112" s="274"/>
      <c r="AC112" s="274"/>
      <c r="AD112" s="274"/>
      <c r="AE112" s="274"/>
      <c r="AF112" s="274"/>
      <c r="AG112" s="274"/>
      <c r="AH112" s="274"/>
      <c r="AI112" s="274"/>
      <c r="AJ112" s="274"/>
      <c r="AK112" s="274"/>
      <c r="AL112" s="274"/>
      <c r="AM112" s="274"/>
      <c r="AN112" s="274"/>
      <c r="AO112" s="274"/>
      <c r="AP112" s="274"/>
      <c r="AQ112" s="274"/>
      <c r="AR112" s="274"/>
      <c r="AS112" s="274"/>
      <c r="AT112" s="274"/>
      <c r="AU112" s="274"/>
      <c r="AV112" s="274"/>
      <c r="AW112" s="274"/>
      <c r="AX112" s="274"/>
      <c r="AY112" s="274"/>
      <c r="AZ112" s="274"/>
    </row>
    <row r="113" spans="1:52" ht="12.75">
      <c r="A113" s="272">
        <v>101</v>
      </c>
      <c r="B113" s="273"/>
      <c r="C113" s="273"/>
      <c r="D113" s="273"/>
      <c r="E113" s="273"/>
      <c r="F113" s="273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  <c r="Y113" s="274"/>
      <c r="Z113" s="274"/>
      <c r="AA113" s="274"/>
      <c r="AB113" s="274"/>
      <c r="AC113" s="274"/>
      <c r="AD113" s="274"/>
      <c r="AE113" s="274"/>
      <c r="AF113" s="274"/>
      <c r="AG113" s="274"/>
      <c r="AH113" s="274"/>
      <c r="AI113" s="274"/>
      <c r="AJ113" s="274"/>
      <c r="AK113" s="274"/>
      <c r="AL113" s="274"/>
      <c r="AM113" s="274"/>
      <c r="AN113" s="274"/>
      <c r="AO113" s="274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</row>
    <row r="114" spans="1:52" ht="12.75">
      <c r="A114" s="272">
        <v>102</v>
      </c>
      <c r="B114" s="273"/>
      <c r="C114" s="273"/>
      <c r="D114" s="273"/>
      <c r="E114" s="273"/>
      <c r="F114" s="273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  <c r="Y114" s="274"/>
      <c r="Z114" s="274"/>
      <c r="AA114" s="274"/>
      <c r="AB114" s="274"/>
      <c r="AC114" s="274"/>
      <c r="AD114" s="274"/>
      <c r="AE114" s="274"/>
      <c r="AF114" s="274"/>
      <c r="AG114" s="274"/>
      <c r="AH114" s="274"/>
      <c r="AI114" s="274"/>
      <c r="AJ114" s="274"/>
      <c r="AK114" s="274"/>
      <c r="AL114" s="274"/>
      <c r="AM114" s="274"/>
      <c r="AN114" s="274"/>
      <c r="AO114" s="274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</row>
    <row r="115" spans="1:52" ht="12.75">
      <c r="A115" s="272">
        <v>103</v>
      </c>
      <c r="B115" s="273"/>
      <c r="C115" s="273"/>
      <c r="D115" s="273"/>
      <c r="E115" s="273"/>
      <c r="F115" s="273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  <c r="Y115" s="274"/>
      <c r="Z115" s="274"/>
      <c r="AA115" s="274"/>
      <c r="AB115" s="274"/>
      <c r="AC115" s="274"/>
      <c r="AD115" s="274"/>
      <c r="AE115" s="274"/>
      <c r="AF115" s="274"/>
      <c r="AG115" s="274"/>
      <c r="AH115" s="274"/>
      <c r="AI115" s="274"/>
      <c r="AJ115" s="274"/>
      <c r="AK115" s="274"/>
      <c r="AL115" s="274"/>
      <c r="AM115" s="274"/>
      <c r="AN115" s="274"/>
      <c r="AO115" s="274"/>
      <c r="AP115" s="274"/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</row>
    <row r="116" spans="1:52" ht="12.75">
      <c r="A116" s="272">
        <v>104</v>
      </c>
      <c r="B116" s="273"/>
      <c r="C116" s="273"/>
      <c r="D116" s="273"/>
      <c r="E116" s="273"/>
      <c r="F116" s="273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  <c r="Y116" s="274"/>
      <c r="Z116" s="274"/>
      <c r="AA116" s="274"/>
      <c r="AB116" s="274"/>
      <c r="AC116" s="274"/>
      <c r="AD116" s="274"/>
      <c r="AE116" s="274"/>
      <c r="AF116" s="274"/>
      <c r="AG116" s="274"/>
      <c r="AH116" s="274"/>
      <c r="AI116" s="274"/>
      <c r="AJ116" s="274"/>
      <c r="AK116" s="274"/>
      <c r="AL116" s="274"/>
      <c r="AM116" s="274"/>
      <c r="AN116" s="274"/>
      <c r="AO116" s="274"/>
      <c r="AP116" s="274"/>
      <c r="AQ116" s="274"/>
      <c r="AR116" s="274"/>
      <c r="AS116" s="274"/>
      <c r="AT116" s="274"/>
      <c r="AU116" s="274"/>
      <c r="AV116" s="274"/>
      <c r="AW116" s="274"/>
      <c r="AX116" s="274"/>
      <c r="AY116" s="274"/>
      <c r="AZ116" s="274"/>
    </row>
    <row r="117" spans="1:52" ht="12.75">
      <c r="A117" s="272">
        <v>105</v>
      </c>
      <c r="B117" s="273"/>
      <c r="C117" s="273"/>
      <c r="D117" s="273"/>
      <c r="E117" s="273"/>
      <c r="F117" s="273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  <c r="Y117" s="274"/>
      <c r="Z117" s="274"/>
      <c r="AA117" s="274"/>
      <c r="AB117" s="274"/>
      <c r="AC117" s="274"/>
      <c r="AD117" s="274"/>
      <c r="AE117" s="274"/>
      <c r="AF117" s="274"/>
      <c r="AG117" s="274"/>
      <c r="AH117" s="274"/>
      <c r="AI117" s="274"/>
      <c r="AJ117" s="274"/>
      <c r="AK117" s="274"/>
      <c r="AL117" s="274"/>
      <c r="AM117" s="274"/>
      <c r="AN117" s="274"/>
      <c r="AO117" s="274"/>
      <c r="AP117" s="274"/>
      <c r="AQ117" s="274"/>
      <c r="AR117" s="274"/>
      <c r="AS117" s="274"/>
      <c r="AT117" s="274"/>
      <c r="AU117" s="274"/>
      <c r="AV117" s="274"/>
      <c r="AW117" s="274"/>
      <c r="AX117" s="274"/>
      <c r="AY117" s="274"/>
      <c r="AZ117" s="274"/>
    </row>
    <row r="118" spans="1:52" ht="12.75">
      <c r="A118" s="272">
        <v>106</v>
      </c>
      <c r="B118" s="273"/>
      <c r="C118" s="273"/>
      <c r="D118" s="273"/>
      <c r="E118" s="273"/>
      <c r="F118" s="273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  <c r="Y118" s="274"/>
      <c r="Z118" s="274"/>
      <c r="AA118" s="274"/>
      <c r="AB118" s="274"/>
      <c r="AC118" s="274"/>
      <c r="AD118" s="274"/>
      <c r="AE118" s="274"/>
      <c r="AF118" s="274"/>
      <c r="AG118" s="274"/>
      <c r="AH118" s="274"/>
      <c r="AI118" s="274"/>
      <c r="AJ118" s="274"/>
      <c r="AK118" s="274"/>
      <c r="AL118" s="274"/>
      <c r="AM118" s="274"/>
      <c r="AN118" s="274"/>
      <c r="AO118" s="274"/>
      <c r="AP118" s="274"/>
      <c r="AQ118" s="274"/>
      <c r="AR118" s="274"/>
      <c r="AS118" s="274"/>
      <c r="AT118" s="274"/>
      <c r="AU118" s="274"/>
      <c r="AV118" s="274"/>
      <c r="AW118" s="274"/>
      <c r="AX118" s="274"/>
      <c r="AY118" s="274"/>
      <c r="AZ118" s="274"/>
    </row>
    <row r="119" spans="1:52" ht="12.75">
      <c r="A119" s="272">
        <v>107</v>
      </c>
      <c r="B119" s="273"/>
      <c r="C119" s="273"/>
      <c r="D119" s="273"/>
      <c r="E119" s="273"/>
      <c r="F119" s="273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  <c r="Y119" s="274"/>
      <c r="Z119" s="274"/>
      <c r="AA119" s="274"/>
      <c r="AB119" s="274"/>
      <c r="AC119" s="274"/>
      <c r="AD119" s="274"/>
      <c r="AE119" s="274"/>
      <c r="AF119" s="274"/>
      <c r="AG119" s="274"/>
      <c r="AH119" s="274"/>
      <c r="AI119" s="274"/>
      <c r="AJ119" s="274"/>
      <c r="AK119" s="274"/>
      <c r="AL119" s="274"/>
      <c r="AM119" s="274"/>
      <c r="AN119" s="274"/>
      <c r="AO119" s="274"/>
      <c r="AP119" s="274"/>
      <c r="AQ119" s="274"/>
      <c r="AR119" s="274"/>
      <c r="AS119" s="274"/>
      <c r="AT119" s="274"/>
      <c r="AU119" s="274"/>
      <c r="AV119" s="274"/>
      <c r="AW119" s="274"/>
      <c r="AX119" s="274"/>
      <c r="AY119" s="274"/>
      <c r="AZ119" s="274"/>
    </row>
    <row r="120" spans="1:52" ht="12.75">
      <c r="A120" s="272">
        <v>108</v>
      </c>
      <c r="B120" s="273"/>
      <c r="C120" s="273"/>
      <c r="D120" s="273"/>
      <c r="E120" s="273"/>
      <c r="F120" s="273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  <c r="Y120" s="274"/>
      <c r="Z120" s="274"/>
      <c r="AA120" s="274"/>
      <c r="AB120" s="274"/>
      <c r="AC120" s="274"/>
      <c r="AD120" s="274"/>
      <c r="AE120" s="274"/>
      <c r="AF120" s="274"/>
      <c r="AG120" s="274"/>
      <c r="AH120" s="274"/>
      <c r="AI120" s="274"/>
      <c r="AJ120" s="274"/>
      <c r="AK120" s="274"/>
      <c r="AL120" s="274"/>
      <c r="AM120" s="274"/>
      <c r="AN120" s="274"/>
      <c r="AO120" s="274"/>
      <c r="AP120" s="274"/>
      <c r="AQ120" s="274"/>
      <c r="AR120" s="274"/>
      <c r="AS120" s="274"/>
      <c r="AT120" s="274"/>
      <c r="AU120" s="274"/>
      <c r="AV120" s="274"/>
      <c r="AW120" s="274"/>
      <c r="AX120" s="274"/>
      <c r="AY120" s="274"/>
      <c r="AZ120" s="274"/>
    </row>
    <row r="121" spans="1:52" ht="12.75">
      <c r="A121" s="272">
        <v>109</v>
      </c>
      <c r="B121" s="273"/>
      <c r="C121" s="273"/>
      <c r="D121" s="273"/>
      <c r="E121" s="273"/>
      <c r="F121" s="273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  <c r="Y121" s="274"/>
      <c r="Z121" s="274"/>
      <c r="AA121" s="274"/>
      <c r="AB121" s="274"/>
      <c r="AC121" s="274"/>
      <c r="AD121" s="274"/>
      <c r="AE121" s="274"/>
      <c r="AF121" s="274"/>
      <c r="AG121" s="274"/>
      <c r="AH121" s="274"/>
      <c r="AI121" s="274"/>
      <c r="AJ121" s="274"/>
      <c r="AK121" s="274"/>
      <c r="AL121" s="274"/>
      <c r="AM121" s="274"/>
      <c r="AN121" s="274"/>
      <c r="AO121" s="274"/>
      <c r="AP121" s="274"/>
      <c r="AQ121" s="274"/>
      <c r="AR121" s="274"/>
      <c r="AS121" s="274"/>
      <c r="AT121" s="274"/>
      <c r="AU121" s="274"/>
      <c r="AV121" s="274"/>
      <c r="AW121" s="274"/>
      <c r="AX121" s="274"/>
      <c r="AY121" s="274"/>
      <c r="AZ121" s="274"/>
    </row>
    <row r="122" spans="1:52" ht="12.75">
      <c r="A122" s="272">
        <v>110</v>
      </c>
      <c r="B122" s="273"/>
      <c r="C122" s="273"/>
      <c r="D122" s="273"/>
      <c r="E122" s="273"/>
      <c r="F122" s="273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  <c r="Y122" s="274"/>
      <c r="Z122" s="274"/>
      <c r="AA122" s="274"/>
      <c r="AB122" s="274"/>
      <c r="AC122" s="274"/>
      <c r="AD122" s="274"/>
      <c r="AE122" s="274"/>
      <c r="AF122" s="274"/>
      <c r="AG122" s="274"/>
      <c r="AH122" s="274"/>
      <c r="AI122" s="274"/>
      <c r="AJ122" s="274"/>
      <c r="AK122" s="274"/>
      <c r="AL122" s="274"/>
      <c r="AM122" s="274"/>
      <c r="AN122" s="274"/>
      <c r="AO122" s="274"/>
      <c r="AP122" s="274"/>
      <c r="AQ122" s="274"/>
      <c r="AR122" s="274"/>
      <c r="AS122" s="274"/>
      <c r="AT122" s="274"/>
      <c r="AU122" s="274"/>
      <c r="AV122" s="274"/>
      <c r="AW122" s="274"/>
      <c r="AX122" s="274"/>
      <c r="AY122" s="274"/>
      <c r="AZ122" s="274"/>
    </row>
    <row r="123" spans="1:52" ht="12.75">
      <c r="A123" s="272">
        <v>111</v>
      </c>
      <c r="B123" s="273"/>
      <c r="C123" s="273"/>
      <c r="D123" s="273"/>
      <c r="E123" s="273"/>
      <c r="F123" s="273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  <c r="Y123" s="274"/>
      <c r="Z123" s="274"/>
      <c r="AA123" s="274"/>
      <c r="AB123" s="274"/>
      <c r="AC123" s="274"/>
      <c r="AD123" s="274"/>
      <c r="AE123" s="274"/>
      <c r="AF123" s="274"/>
      <c r="AG123" s="274"/>
      <c r="AH123" s="274"/>
      <c r="AI123" s="274"/>
      <c r="AJ123" s="274"/>
      <c r="AK123" s="274"/>
      <c r="AL123" s="274"/>
      <c r="AM123" s="274"/>
      <c r="AN123" s="274"/>
      <c r="AO123" s="274"/>
      <c r="AP123" s="274"/>
      <c r="AQ123" s="274"/>
      <c r="AR123" s="274"/>
      <c r="AS123" s="274"/>
      <c r="AT123" s="274"/>
      <c r="AU123" s="274"/>
      <c r="AV123" s="274"/>
      <c r="AW123" s="274"/>
      <c r="AX123" s="274"/>
      <c r="AY123" s="274"/>
      <c r="AZ123" s="274"/>
    </row>
    <row r="124" spans="1:52" ht="12.75">
      <c r="A124" s="272">
        <v>112</v>
      </c>
      <c r="B124" s="273"/>
      <c r="C124" s="273"/>
      <c r="D124" s="273"/>
      <c r="E124" s="273"/>
      <c r="F124" s="273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  <c r="Y124" s="274"/>
      <c r="Z124" s="274"/>
      <c r="AA124" s="274"/>
      <c r="AB124" s="274"/>
      <c r="AC124" s="274"/>
      <c r="AD124" s="274"/>
      <c r="AE124" s="274"/>
      <c r="AF124" s="274"/>
      <c r="AG124" s="274"/>
      <c r="AH124" s="274"/>
      <c r="AI124" s="274"/>
      <c r="AJ124" s="274"/>
      <c r="AK124" s="274"/>
      <c r="AL124" s="274"/>
      <c r="AM124" s="274"/>
      <c r="AN124" s="274"/>
      <c r="AO124" s="274"/>
      <c r="AP124" s="274"/>
      <c r="AQ124" s="274"/>
      <c r="AR124" s="274"/>
      <c r="AS124" s="274"/>
      <c r="AT124" s="274"/>
      <c r="AU124" s="274"/>
      <c r="AV124" s="274"/>
      <c r="AW124" s="274"/>
      <c r="AX124" s="274"/>
      <c r="AY124" s="274"/>
      <c r="AZ124" s="274"/>
    </row>
    <row r="125" spans="1:52" ht="12.75">
      <c r="A125" s="272">
        <v>113</v>
      </c>
      <c r="B125" s="273"/>
      <c r="C125" s="273"/>
      <c r="D125" s="273"/>
      <c r="E125" s="273"/>
      <c r="F125" s="273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  <c r="Y125" s="274"/>
      <c r="Z125" s="274"/>
      <c r="AA125" s="274"/>
      <c r="AB125" s="274"/>
      <c r="AC125" s="274"/>
      <c r="AD125" s="274"/>
      <c r="AE125" s="274"/>
      <c r="AF125" s="274"/>
      <c r="AG125" s="274"/>
      <c r="AH125" s="274"/>
      <c r="AI125" s="274"/>
      <c r="AJ125" s="274"/>
      <c r="AK125" s="274"/>
      <c r="AL125" s="274"/>
      <c r="AM125" s="274"/>
      <c r="AN125" s="274"/>
      <c r="AO125" s="274"/>
      <c r="AP125" s="274"/>
      <c r="AQ125" s="274"/>
      <c r="AR125" s="274"/>
      <c r="AS125" s="274"/>
      <c r="AT125" s="274"/>
      <c r="AU125" s="274"/>
      <c r="AV125" s="274"/>
      <c r="AW125" s="274"/>
      <c r="AX125" s="274"/>
      <c r="AY125" s="274"/>
      <c r="AZ125" s="274"/>
    </row>
    <row r="126" spans="1:52" ht="12.75">
      <c r="A126" s="272">
        <v>114</v>
      </c>
      <c r="B126" s="273"/>
      <c r="C126" s="273"/>
      <c r="D126" s="273"/>
      <c r="E126" s="273"/>
      <c r="F126" s="273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  <c r="Y126" s="274"/>
      <c r="Z126" s="274"/>
      <c r="AA126" s="274"/>
      <c r="AB126" s="274"/>
      <c r="AC126" s="274"/>
      <c r="AD126" s="274"/>
      <c r="AE126" s="274"/>
      <c r="AF126" s="274"/>
      <c r="AG126" s="274"/>
      <c r="AH126" s="274"/>
      <c r="AI126" s="274"/>
      <c r="AJ126" s="274"/>
      <c r="AK126" s="274"/>
      <c r="AL126" s="274"/>
      <c r="AM126" s="274"/>
      <c r="AN126" s="274"/>
      <c r="AO126" s="274"/>
      <c r="AP126" s="274"/>
      <c r="AQ126" s="274"/>
      <c r="AR126" s="274"/>
      <c r="AS126" s="274"/>
      <c r="AT126" s="274"/>
      <c r="AU126" s="274"/>
      <c r="AV126" s="274"/>
      <c r="AW126" s="274"/>
      <c r="AX126" s="274"/>
      <c r="AY126" s="274"/>
      <c r="AZ126" s="274"/>
    </row>
    <row r="127" spans="1:52" ht="12.75">
      <c r="A127" s="272">
        <v>115</v>
      </c>
      <c r="B127" s="273"/>
      <c r="C127" s="273"/>
      <c r="D127" s="273"/>
      <c r="E127" s="273"/>
      <c r="F127" s="273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  <c r="Y127" s="274"/>
      <c r="Z127" s="274"/>
      <c r="AA127" s="274"/>
      <c r="AB127" s="274"/>
      <c r="AC127" s="274"/>
      <c r="AD127" s="274"/>
      <c r="AE127" s="274"/>
      <c r="AF127" s="274"/>
      <c r="AG127" s="274"/>
      <c r="AH127" s="274"/>
      <c r="AI127" s="274"/>
      <c r="AJ127" s="274"/>
      <c r="AK127" s="274"/>
      <c r="AL127" s="274"/>
      <c r="AM127" s="274"/>
      <c r="AN127" s="274"/>
      <c r="AO127" s="274"/>
      <c r="AP127" s="274"/>
      <c r="AQ127" s="274"/>
      <c r="AR127" s="274"/>
      <c r="AS127" s="274"/>
      <c r="AT127" s="274"/>
      <c r="AU127" s="274"/>
      <c r="AV127" s="274"/>
      <c r="AW127" s="274"/>
      <c r="AX127" s="274"/>
      <c r="AY127" s="274"/>
      <c r="AZ127" s="274"/>
    </row>
    <row r="128" spans="1:52" ht="12.75">
      <c r="A128" s="272">
        <v>116</v>
      </c>
      <c r="B128" s="273"/>
      <c r="C128" s="273"/>
      <c r="D128" s="273"/>
      <c r="E128" s="273"/>
      <c r="F128" s="273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  <c r="Y128" s="274"/>
      <c r="Z128" s="274"/>
      <c r="AA128" s="274"/>
      <c r="AB128" s="274"/>
      <c r="AC128" s="274"/>
      <c r="AD128" s="274"/>
      <c r="AE128" s="274"/>
      <c r="AF128" s="274"/>
      <c r="AG128" s="274"/>
      <c r="AH128" s="274"/>
      <c r="AI128" s="274"/>
      <c r="AJ128" s="274"/>
      <c r="AK128" s="274"/>
      <c r="AL128" s="274"/>
      <c r="AM128" s="274"/>
      <c r="AN128" s="274"/>
      <c r="AO128" s="274"/>
      <c r="AP128" s="274"/>
      <c r="AQ128" s="274"/>
      <c r="AR128" s="274"/>
      <c r="AS128" s="274"/>
      <c r="AT128" s="274"/>
      <c r="AU128" s="274"/>
      <c r="AV128" s="274"/>
      <c r="AW128" s="274"/>
      <c r="AX128" s="274"/>
      <c r="AY128" s="274"/>
      <c r="AZ128" s="274"/>
    </row>
    <row r="129" spans="1:52" ht="12.75">
      <c r="A129" s="272">
        <v>117</v>
      </c>
      <c r="B129" s="273"/>
      <c r="C129" s="273"/>
      <c r="D129" s="273"/>
      <c r="E129" s="273"/>
      <c r="F129" s="273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  <c r="Y129" s="274"/>
      <c r="Z129" s="274"/>
      <c r="AA129" s="274"/>
      <c r="AB129" s="274"/>
      <c r="AC129" s="274"/>
      <c r="AD129" s="274"/>
      <c r="AE129" s="274"/>
      <c r="AF129" s="274"/>
      <c r="AG129" s="274"/>
      <c r="AH129" s="274"/>
      <c r="AI129" s="274"/>
      <c r="AJ129" s="274"/>
      <c r="AK129" s="274"/>
      <c r="AL129" s="274"/>
      <c r="AM129" s="274"/>
      <c r="AN129" s="274"/>
      <c r="AO129" s="274"/>
      <c r="AP129" s="274"/>
      <c r="AQ129" s="274"/>
      <c r="AR129" s="274"/>
      <c r="AS129" s="274"/>
      <c r="AT129" s="274"/>
      <c r="AU129" s="274"/>
      <c r="AV129" s="274"/>
      <c r="AW129" s="274"/>
      <c r="AX129" s="274"/>
      <c r="AY129" s="274"/>
      <c r="AZ129" s="274"/>
    </row>
    <row r="130" spans="1:52" ht="12.75">
      <c r="A130" s="272">
        <v>118</v>
      </c>
      <c r="B130" s="273"/>
      <c r="C130" s="273"/>
      <c r="D130" s="273"/>
      <c r="E130" s="273"/>
      <c r="F130" s="273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  <c r="Y130" s="274"/>
      <c r="Z130" s="274"/>
      <c r="AA130" s="274"/>
      <c r="AB130" s="274"/>
      <c r="AC130" s="274"/>
      <c r="AD130" s="274"/>
      <c r="AE130" s="274"/>
      <c r="AF130" s="274"/>
      <c r="AG130" s="274"/>
      <c r="AH130" s="274"/>
      <c r="AI130" s="274"/>
      <c r="AJ130" s="274"/>
      <c r="AK130" s="274"/>
      <c r="AL130" s="274"/>
      <c r="AM130" s="274"/>
      <c r="AN130" s="274"/>
      <c r="AO130" s="274"/>
      <c r="AP130" s="274"/>
      <c r="AQ130" s="274"/>
      <c r="AR130" s="274"/>
      <c r="AS130" s="274"/>
      <c r="AT130" s="274"/>
      <c r="AU130" s="274"/>
      <c r="AV130" s="274"/>
      <c r="AW130" s="274"/>
      <c r="AX130" s="274"/>
      <c r="AY130" s="274"/>
      <c r="AZ130" s="274"/>
    </row>
    <row r="131" spans="1:52" ht="12.75">
      <c r="A131" s="272">
        <v>119</v>
      </c>
      <c r="B131" s="277"/>
      <c r="C131" s="277"/>
      <c r="D131" s="277"/>
      <c r="E131" s="277"/>
      <c r="F131" s="277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  <c r="Y131" s="274"/>
      <c r="Z131" s="274"/>
      <c r="AA131" s="274"/>
      <c r="AB131" s="274"/>
      <c r="AC131" s="274"/>
      <c r="AD131" s="274"/>
      <c r="AE131" s="274"/>
      <c r="AF131" s="274"/>
      <c r="AG131" s="274"/>
      <c r="AH131" s="274"/>
      <c r="AI131" s="274"/>
      <c r="AJ131" s="274"/>
      <c r="AK131" s="274"/>
      <c r="AL131" s="274"/>
      <c r="AM131" s="274"/>
      <c r="AN131" s="274"/>
      <c r="AO131" s="274"/>
      <c r="AP131" s="274"/>
      <c r="AQ131" s="274"/>
      <c r="AR131" s="274"/>
      <c r="AS131" s="274"/>
      <c r="AT131" s="274"/>
      <c r="AU131" s="274"/>
      <c r="AV131" s="274"/>
      <c r="AW131" s="274"/>
      <c r="AX131" s="274"/>
      <c r="AY131" s="274"/>
      <c r="AZ131" s="274"/>
    </row>
    <row r="132" spans="1:52" ht="12.75">
      <c r="A132" s="272">
        <v>120</v>
      </c>
      <c r="B132" s="279"/>
      <c r="C132" s="279"/>
      <c r="D132" s="279"/>
      <c r="E132" s="279"/>
      <c r="F132" s="279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  <c r="Y132" s="274"/>
      <c r="Z132" s="274"/>
      <c r="AA132" s="274"/>
      <c r="AB132" s="274"/>
      <c r="AC132" s="274"/>
      <c r="AD132" s="274"/>
      <c r="AE132" s="274"/>
      <c r="AF132" s="274"/>
      <c r="AG132" s="274"/>
      <c r="AH132" s="274"/>
      <c r="AI132" s="274"/>
      <c r="AJ132" s="274"/>
      <c r="AK132" s="274"/>
      <c r="AL132" s="274"/>
      <c r="AM132" s="274"/>
      <c r="AN132" s="274"/>
      <c r="AO132" s="274"/>
      <c r="AP132" s="274"/>
      <c r="AQ132" s="274"/>
      <c r="AR132" s="274"/>
      <c r="AS132" s="274"/>
      <c r="AT132" s="274"/>
      <c r="AU132" s="274"/>
      <c r="AV132" s="274"/>
      <c r="AW132" s="274"/>
      <c r="AX132" s="274"/>
      <c r="AY132" s="274"/>
      <c r="AZ132" s="274"/>
    </row>
  </sheetData>
  <sheetProtection selectLockedCells="1" selectUnlockedCells="1"/>
  <mergeCells count="96">
    <mergeCell ref="G1:AZ1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G35:AZ35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G68:AZ68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G101:AZ101"/>
    <mergeCell ref="G102:H102"/>
    <mergeCell ref="I102:J102"/>
    <mergeCell ref="K102:L102"/>
    <mergeCell ref="M102:N102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K102:AL102"/>
    <mergeCell ref="AM102:AN102"/>
    <mergeCell ref="AO102:AP102"/>
    <mergeCell ref="AQ102:AR102"/>
    <mergeCell ref="AS102:AT102"/>
    <mergeCell ref="AU102:AV102"/>
    <mergeCell ref="AW102:AX102"/>
    <mergeCell ref="AY102:AZ102"/>
  </mergeCells>
  <dataValidations count="4">
    <dataValidation operator="equal" allowBlank="1" showInputMessage="1" showErrorMessage="1" promptTitle="Uwaga!!!" prompt="Proszę uzupełniać tylko białe pola - pola szare wypełnią się automatycznie po wypełnieniu preliminarza!!!&#10;&#10;W polu obecności proszę wybrać właściwą wartość z rozwijanej listy!!!" sqref="A1">
      <formula1>0</formula1>
    </dataValidation>
    <dataValidation type="list" operator="equal" showInputMessage="1" showErrorMessage="1" promptTitle="LEGENDA" prompt="T - Uczestniczy w treningu&#10;N - Nie uczestniczy w treningu&#10;C - Chory/a, ale uczestniczy w akcji&#10;K - Kontuzja, ale uczestniczy w akcji" sqref="G3:AZ32 G37:AZ66 G70:AZ99 G103:AZ132">
      <formula1>$BB$1:$BB$5</formula1>
    </dataValidation>
    <dataValidation type="list" operator="equal" showInputMessage="1" showErrorMessage="1" sqref="G33:AY34">
      <formula1>$BB$1:$BB$3</formula1>
    </dataValidation>
    <dataValidation type="list" operator="equal" allowBlank="1" showInputMessage="1" showErrorMessage="1" sqref="AZ33:AZ34">
      <formula1>$BB$1:$BB$3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9"/>
  <rowBreaks count="3" manualBreakCount="3">
    <brk id="33" max="255" man="1"/>
    <brk id="67" max="255" man="1"/>
    <brk id="9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V132"/>
  <sheetViews>
    <sheetView view="pageBreakPreview" zoomScale="77" zoomScaleSheetLayoutView="77" workbookViewId="0" topLeftCell="A1">
      <selection activeCell="C3" sqref="C3"/>
    </sheetView>
  </sheetViews>
  <sheetFormatPr defaultColWidth="9.140625" defaultRowHeight="12.75"/>
  <cols>
    <col min="1" max="1" width="5.00390625" style="0" customWidth="1"/>
    <col min="2" max="2" width="31.57421875" style="0" customWidth="1"/>
    <col min="3" max="3" width="16.7109375" style="0" customWidth="1"/>
    <col min="4" max="4" width="7.7109375" style="0" customWidth="1"/>
    <col min="5" max="24" width="6.140625" style="0" customWidth="1"/>
    <col min="25" max="25" width="9.421875" style="0" customWidth="1"/>
    <col min="26" max="48" width="0" style="0" hidden="1" customWidth="1"/>
    <col min="49" max="49" width="10.00390625" style="0" customWidth="1"/>
    <col min="50" max="16384" width="9.421875" style="0" customWidth="1"/>
  </cols>
  <sheetData>
    <row r="1" spans="1:24" ht="12.75">
      <c r="A1" s="3" t="s">
        <v>0</v>
      </c>
      <c r="B1" s="264" t="s">
        <v>211</v>
      </c>
      <c r="C1" s="1"/>
      <c r="D1" s="1"/>
      <c r="E1" s="283" t="s">
        <v>223</v>
      </c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ht="16.5" customHeight="1">
      <c r="A2" s="267" t="s">
        <v>214</v>
      </c>
      <c r="B2" s="268" t="s">
        <v>209</v>
      </c>
      <c r="C2" s="284" t="s">
        <v>125</v>
      </c>
      <c r="D2" s="284"/>
      <c r="E2" s="285"/>
      <c r="F2" s="27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  <c r="W2" s="285"/>
      <c r="X2" s="285"/>
      <c r="Z2" t="s">
        <v>218</v>
      </c>
    </row>
    <row r="3" spans="1:26" ht="12.75">
      <c r="A3" s="272">
        <v>1</v>
      </c>
      <c r="B3" s="286" t="str">
        <f>IF('6 Obecność na treningu'!B3&lt;&gt;"",'6 Obecność na treningu'!B3,"")</f>
        <v>Monika Olejnik</v>
      </c>
      <c r="C3" s="287"/>
      <c r="D3" s="287"/>
      <c r="E3" s="274"/>
      <c r="F3" s="274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Z3" t="s">
        <v>220</v>
      </c>
    </row>
    <row r="4" spans="1:26" ht="16.5" customHeight="1">
      <c r="A4" s="272">
        <v>2</v>
      </c>
      <c r="B4" s="286" t="str">
        <f>IF('6 Obecność na treningu'!B4&lt;&gt;"",'6 Obecność na treningu'!B4,"")</f>
        <v>Zuzanna Walczak</v>
      </c>
      <c r="C4" s="287"/>
      <c r="D4" s="287"/>
      <c r="E4" s="274"/>
      <c r="F4" s="27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Z4" t="s">
        <v>221</v>
      </c>
    </row>
    <row r="5" spans="1:26" ht="16.5" customHeight="1">
      <c r="A5" s="272">
        <v>3</v>
      </c>
      <c r="B5" s="286" t="str">
        <f>IF('6 Obecność na treningu'!B5&lt;&gt;"",'6 Obecność na treningu'!B5,"")</f>
        <v>Oliwia Cebieniak</v>
      </c>
      <c r="C5" s="287"/>
      <c r="D5" s="287"/>
      <c r="E5" s="274"/>
      <c r="F5" s="27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Z5" t="s">
        <v>203</v>
      </c>
    </row>
    <row r="6" spans="1:24" ht="16.5" customHeight="1">
      <c r="A6" s="272">
        <v>4</v>
      </c>
      <c r="B6" s="286" t="str">
        <f>IF('6 Obecność na treningu'!B6&lt;&gt;"",'6 Obecność na treningu'!B6,"")</f>
        <v>Weronika Nędzyk</v>
      </c>
      <c r="C6" s="287"/>
      <c r="D6" s="287"/>
      <c r="E6" s="274"/>
      <c r="F6" s="27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</row>
    <row r="7" spans="1:48" ht="16.5" customHeight="1">
      <c r="A7" s="272">
        <v>5</v>
      </c>
      <c r="B7" s="286" t="str">
        <f>IF('6 Obecność na treningu'!B7&lt;&gt;"",'6 Obecność na treningu'!B7,"")</f>
        <v>Eliza Wróblewska</v>
      </c>
      <c r="C7" s="287"/>
      <c r="D7" s="287"/>
      <c r="E7" s="274"/>
      <c r="F7" s="27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Z7" s="34">
        <f>DATE('1 Preliminarz KWJ'!K9,'1 Preliminarz KWJ'!J9,'1 Preliminarz KWJ'!I9)</f>
        <v>42704</v>
      </c>
      <c r="AA7" s="34">
        <f>Z7+1</f>
        <v>42705</v>
      </c>
      <c r="AB7" s="34">
        <f>AA7+1</f>
        <v>42706</v>
      </c>
      <c r="AC7" s="34">
        <f>AB7+1</f>
        <v>42707</v>
      </c>
      <c r="AD7" s="34">
        <f>AC7+1</f>
        <v>42708</v>
      </c>
      <c r="AE7" s="34">
        <f>AD7+1</f>
        <v>42709</v>
      </c>
      <c r="AF7" s="34">
        <f>AE7+1</f>
        <v>42710</v>
      </c>
      <c r="AG7" s="34">
        <f>AF7+1</f>
        <v>42711</v>
      </c>
      <c r="AH7" s="34">
        <f>AG7+1</f>
        <v>42712</v>
      </c>
      <c r="AI7" s="34">
        <f>AH7+1</f>
        <v>42713</v>
      </c>
      <c r="AJ7" s="34">
        <f>AI7+1</f>
        <v>42714</v>
      </c>
      <c r="AK7" s="34">
        <f>AJ7+1</f>
        <v>42715</v>
      </c>
      <c r="AL7" s="34">
        <f>AK7+1</f>
        <v>42716</v>
      </c>
      <c r="AM7" s="34">
        <f>AL7+1</f>
        <v>42717</v>
      </c>
      <c r="AN7" s="34">
        <f>AM7+1</f>
        <v>42718</v>
      </c>
      <c r="AO7" s="34">
        <f>AN7+1</f>
        <v>42719</v>
      </c>
      <c r="AP7" s="34">
        <f>AO7+1</f>
        <v>42720</v>
      </c>
      <c r="AQ7" s="34">
        <f>AP7+1</f>
        <v>42721</v>
      </c>
      <c r="AR7" s="34">
        <f>AQ7+1</f>
        <v>42722</v>
      </c>
      <c r="AS7" s="34">
        <f>AR7+1</f>
        <v>42723</v>
      </c>
      <c r="AT7" s="34">
        <f>AS7+1</f>
        <v>42724</v>
      </c>
      <c r="AU7" s="34">
        <f>AT7+1</f>
        <v>42725</v>
      </c>
      <c r="AV7" s="34">
        <f>AU7+1</f>
        <v>42726</v>
      </c>
    </row>
    <row r="8" spans="1:24" ht="16.5" customHeight="1">
      <c r="A8" s="272">
        <v>6</v>
      </c>
      <c r="B8" s="286" t="str">
        <f>IF('6 Obecność na treningu'!B8&lt;&gt;"",'6 Obecność na treningu'!B8,"")</f>
        <v>Magdalena Borowiak</v>
      </c>
      <c r="C8" s="287"/>
      <c r="D8" s="287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</row>
    <row r="9" spans="1:24" ht="16.5" customHeight="1">
      <c r="A9" s="272">
        <v>7</v>
      </c>
      <c r="B9" s="286" t="str">
        <f>IF('6 Obecność na treningu'!B9&lt;&gt;"",'6 Obecność na treningu'!B9,"")</f>
        <v>Marta Potocka</v>
      </c>
      <c r="C9" s="287"/>
      <c r="D9" s="287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</row>
    <row r="10" spans="1:24" ht="16.5" customHeight="1">
      <c r="A10" s="272">
        <v>8</v>
      </c>
      <c r="B10" s="286" t="str">
        <f>IF('6 Obecność na treningu'!B10&lt;&gt;"",'6 Obecność na treningu'!B10,"")</f>
        <v>Agata Szafran</v>
      </c>
      <c r="C10" s="287"/>
      <c r="D10" s="287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</row>
    <row r="11" spans="1:24" ht="16.5" customHeight="1">
      <c r="A11" s="272">
        <v>9</v>
      </c>
      <c r="B11" s="286" t="str">
        <f>IF('6 Obecność na treningu'!B11&lt;&gt;"",'6 Obecność na treningu'!B11,"")</f>
        <v>Iwona Miś</v>
      </c>
      <c r="C11" s="287"/>
      <c r="D11" s="287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</row>
    <row r="12" spans="1:24" ht="16.5" customHeight="1">
      <c r="A12" s="272">
        <v>10</v>
      </c>
      <c r="B12" s="286" t="str">
        <f>IF('6 Obecność na treningu'!B12&lt;&gt;"",'6 Obecność na treningu'!B12,"")</f>
        <v>Kinga Kostera</v>
      </c>
      <c r="C12" s="287"/>
      <c r="D12" s="287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</row>
    <row r="13" spans="1:24" ht="16.5" customHeight="1">
      <c r="A13" s="272">
        <v>11</v>
      </c>
      <c r="B13" s="286" t="str">
        <f>IF('6 Obecność na treningu'!B13&lt;&gt;"",'6 Obecność na treningu'!B13,"")</f>
        <v>Anna Szabała </v>
      </c>
      <c r="C13" s="287"/>
      <c r="D13" s="287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</row>
    <row r="14" spans="1:24" ht="16.5" customHeight="1">
      <c r="A14" s="272">
        <v>12</v>
      </c>
      <c r="B14" s="286">
        <f>IF('6 Obecność na treningu'!B14&lt;&gt;"",'6 Obecność na treningu'!B14,"")</f>
      </c>
      <c r="C14" s="287"/>
      <c r="D14" s="287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</row>
    <row r="15" spans="1:24" ht="16.5" customHeight="1">
      <c r="A15" s="272">
        <v>13</v>
      </c>
      <c r="B15" s="286">
        <f>IF('6 Obecność na treningu'!B15&lt;&gt;"",'6 Obecność na treningu'!B15,"")</f>
      </c>
      <c r="C15" s="287"/>
      <c r="D15" s="287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</row>
    <row r="16" spans="1:24" ht="16.5" customHeight="1">
      <c r="A16" s="272">
        <v>14</v>
      </c>
      <c r="B16" s="286">
        <f>IF('6 Obecność na treningu'!B16&lt;&gt;"",'6 Obecność na treningu'!B16,"")</f>
      </c>
      <c r="C16" s="287"/>
      <c r="D16" s="287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</row>
    <row r="17" spans="1:24" ht="16.5" customHeight="1">
      <c r="A17" s="272">
        <v>15</v>
      </c>
      <c r="B17" s="286">
        <f>IF('6 Obecność na treningu'!B17&lt;&gt;"",'6 Obecność na treningu'!B17,"")</f>
      </c>
      <c r="C17" s="287"/>
      <c r="D17" s="287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</row>
    <row r="18" spans="1:24" ht="16.5" customHeight="1">
      <c r="A18" s="272">
        <v>16</v>
      </c>
      <c r="B18" s="286">
        <f>IF('6 Obecność na treningu'!B18&lt;&gt;"",'6 Obecność na treningu'!B18,"")</f>
      </c>
      <c r="C18" s="287"/>
      <c r="D18" s="287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</row>
    <row r="19" spans="1:24" ht="16.5" customHeight="1">
      <c r="A19" s="272">
        <v>17</v>
      </c>
      <c r="B19" s="286">
        <f>IF('6 Obecność na treningu'!B19&lt;&gt;"",'6 Obecność na treningu'!B19,"")</f>
      </c>
      <c r="C19" s="287"/>
      <c r="D19" s="287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</row>
    <row r="20" spans="1:24" ht="16.5" customHeight="1">
      <c r="A20" s="272">
        <v>18</v>
      </c>
      <c r="B20" s="286">
        <f>IF('6 Obecność na treningu'!B20&lt;&gt;"",'6 Obecność na treningu'!B20,"")</f>
      </c>
      <c r="C20" s="287"/>
      <c r="D20" s="287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</row>
    <row r="21" spans="1:24" ht="16.5" customHeight="1">
      <c r="A21" s="272">
        <v>19</v>
      </c>
      <c r="B21" s="286">
        <f>IF('6 Obecność na treningu'!B21&lt;&gt;"",'6 Obecność na treningu'!B21,"")</f>
      </c>
      <c r="C21" s="287"/>
      <c r="D21" s="287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</row>
    <row r="22" spans="1:24" ht="16.5" customHeight="1">
      <c r="A22" s="272">
        <v>20</v>
      </c>
      <c r="B22" s="286">
        <f>IF('6 Obecność na treningu'!B22&lt;&gt;"",'6 Obecność na treningu'!B22,"")</f>
      </c>
      <c r="C22" s="287"/>
      <c r="D22" s="287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</row>
    <row r="23" spans="1:24" ht="16.5" customHeight="1">
      <c r="A23" s="272">
        <v>21</v>
      </c>
      <c r="B23" s="286">
        <f>IF('6 Obecność na treningu'!B23&lt;&gt;"",'6 Obecność na treningu'!B23,"")</f>
      </c>
      <c r="C23" s="287"/>
      <c r="D23" s="287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</row>
    <row r="24" spans="1:24" ht="16.5" customHeight="1">
      <c r="A24" s="272">
        <v>22</v>
      </c>
      <c r="B24" s="286">
        <f>IF('6 Obecność na treningu'!B24&lt;&gt;"",'6 Obecność na treningu'!B24,"")</f>
      </c>
      <c r="C24" s="287"/>
      <c r="D24" s="287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</row>
    <row r="25" spans="1:24" ht="16.5" customHeight="1">
      <c r="A25" s="272">
        <v>23</v>
      </c>
      <c r="B25" s="286">
        <f>IF('6 Obecność na treningu'!B25&lt;&gt;"",'6 Obecność na treningu'!B25,"")</f>
      </c>
      <c r="C25" s="287"/>
      <c r="D25" s="287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</row>
    <row r="26" spans="1:24" ht="16.5" customHeight="1">
      <c r="A26" s="272">
        <v>24</v>
      </c>
      <c r="B26" s="286">
        <f>IF('6 Obecność na treningu'!B26&lt;&gt;"",'6 Obecność na treningu'!B26,"")</f>
      </c>
      <c r="C26" s="287"/>
      <c r="D26" s="287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</row>
    <row r="27" spans="1:24" ht="16.5" customHeight="1">
      <c r="A27" s="272">
        <v>25</v>
      </c>
      <c r="B27" s="286">
        <f>IF('6 Obecność na treningu'!B27&lt;&gt;"",'6 Obecność na treningu'!B27,"")</f>
      </c>
      <c r="C27" s="287"/>
      <c r="D27" s="287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</row>
    <row r="28" spans="1:24" ht="16.5" customHeight="1">
      <c r="A28" s="272">
        <v>26</v>
      </c>
      <c r="B28" s="286">
        <f>IF('6 Obecność na treningu'!B28&lt;&gt;"",'6 Obecność na treningu'!B28,"")</f>
      </c>
      <c r="C28" s="287"/>
      <c r="D28" s="287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</row>
    <row r="29" spans="1:24" ht="16.5" customHeight="1">
      <c r="A29" s="272">
        <v>27</v>
      </c>
      <c r="B29" s="286">
        <f>IF('6 Obecność na treningu'!B29&lt;&gt;"",'6 Obecność na treningu'!B29,"")</f>
      </c>
      <c r="C29" s="287"/>
      <c r="D29" s="287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</row>
    <row r="30" spans="1:24" ht="16.5" customHeight="1">
      <c r="A30" s="272">
        <v>28</v>
      </c>
      <c r="B30" s="286">
        <f>IF('6 Obecność na treningu'!B30&lt;&gt;"",'6 Obecność na treningu'!B30,"")</f>
      </c>
      <c r="C30" s="287"/>
      <c r="D30" s="287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  <c r="S30" s="274"/>
      <c r="T30" s="274"/>
      <c r="U30" s="274"/>
      <c r="V30" s="274"/>
      <c r="W30" s="274"/>
      <c r="X30" s="274"/>
    </row>
    <row r="31" spans="1:24" ht="16.5" customHeight="1">
      <c r="A31" s="276">
        <v>29</v>
      </c>
      <c r="B31" s="286">
        <f>IF('6 Obecność na treningu'!B31&lt;&gt;"",'6 Obecność na treningu'!B31,"")</f>
      </c>
      <c r="C31" s="287"/>
      <c r="D31" s="287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  <c r="S31" s="274"/>
      <c r="T31" s="274"/>
      <c r="U31" s="274"/>
      <c r="V31" s="274"/>
      <c r="W31" s="274"/>
      <c r="X31" s="274"/>
    </row>
    <row r="32" spans="1:24" ht="16.5" customHeight="1">
      <c r="A32" s="278">
        <v>30</v>
      </c>
      <c r="B32" s="286">
        <f>IF('6 Obecność na treningu'!B32&lt;&gt;"",'6 Obecność na treningu'!B32,"")</f>
      </c>
      <c r="C32" s="287"/>
      <c r="D32" s="287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</row>
    <row r="33" spans="1:24" s="1" customFormat="1" ht="12.75">
      <c r="A33" s="280"/>
      <c r="B33" s="280"/>
      <c r="C33" s="280"/>
      <c r="D33" s="280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  <c r="V33" s="281"/>
      <c r="W33" s="281"/>
      <c r="X33" s="281"/>
    </row>
    <row r="34" spans="1:24" s="1" customFormat="1" ht="12.75">
      <c r="A34" s="280"/>
      <c r="B34" s="280"/>
      <c r="C34" s="280"/>
      <c r="D34" s="280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  <c r="V34" s="281"/>
      <c r="W34" s="281"/>
      <c r="X34" s="281"/>
    </row>
    <row r="35" spans="1:24" ht="12.75">
      <c r="A35" s="280"/>
      <c r="B35" s="264" t="s">
        <v>211</v>
      </c>
      <c r="C35" s="280"/>
      <c r="D35" s="280"/>
      <c r="E35" s="283" t="s">
        <v>223</v>
      </c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</row>
    <row r="36" spans="1:24" ht="16.5" customHeight="1">
      <c r="A36" s="267" t="s">
        <v>214</v>
      </c>
      <c r="B36" s="268" t="s">
        <v>209</v>
      </c>
      <c r="C36" s="289" t="s">
        <v>125</v>
      </c>
      <c r="D36" s="289"/>
      <c r="E36" s="28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5"/>
      <c r="S36" s="275"/>
      <c r="T36" s="275"/>
      <c r="U36" s="275"/>
      <c r="V36" s="275"/>
      <c r="W36" s="275"/>
      <c r="X36" s="275"/>
    </row>
    <row r="37" spans="1:24" ht="16.5" customHeight="1">
      <c r="A37" s="272">
        <v>31</v>
      </c>
      <c r="B37" s="286">
        <f>IF('6 Obecność na treningu'!B37&lt;&gt;"",'6 Obecność na treningu'!B37,"")</f>
      </c>
      <c r="C37" s="287"/>
      <c r="D37" s="287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</row>
    <row r="38" spans="1:24" ht="16.5" customHeight="1">
      <c r="A38" s="272">
        <v>32</v>
      </c>
      <c r="B38" s="286">
        <f>IF('6 Obecność na treningu'!B38&lt;&gt;"",'6 Obecność na treningu'!B38,"")</f>
      </c>
      <c r="C38" s="287"/>
      <c r="D38" s="287"/>
      <c r="E38" s="274"/>
      <c r="F38" s="274"/>
      <c r="G38" s="274"/>
      <c r="H38" s="274"/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4"/>
      <c r="V38" s="274"/>
      <c r="W38" s="274"/>
      <c r="X38" s="274"/>
    </row>
    <row r="39" spans="1:24" ht="16.5" customHeight="1">
      <c r="A39" s="272">
        <v>33</v>
      </c>
      <c r="B39" s="286">
        <f>IF('6 Obecność na treningu'!B39&lt;&gt;"",'6 Obecność na treningu'!B39,"")</f>
      </c>
      <c r="C39" s="287"/>
      <c r="D39" s="287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4"/>
      <c r="X39" s="274"/>
    </row>
    <row r="40" spans="1:24" ht="16.5" customHeight="1">
      <c r="A40" s="272">
        <v>34</v>
      </c>
      <c r="B40" s="286">
        <f>IF('6 Obecność na treningu'!B40&lt;&gt;"",'6 Obecność na treningu'!B40,"")</f>
      </c>
      <c r="C40" s="287"/>
      <c r="D40" s="287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  <c r="Q40" s="274"/>
      <c r="R40" s="274"/>
      <c r="S40" s="274"/>
      <c r="T40" s="274"/>
      <c r="U40" s="274"/>
      <c r="V40" s="274"/>
      <c r="W40" s="274"/>
      <c r="X40" s="274"/>
    </row>
    <row r="41" spans="1:24" ht="16.5" customHeight="1">
      <c r="A41" s="272">
        <v>35</v>
      </c>
      <c r="B41" s="286">
        <f>IF('6 Obecność na treningu'!B41&lt;&gt;"",'6 Obecność na treningu'!B41,"")</f>
      </c>
      <c r="C41" s="287"/>
      <c r="D41" s="287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/>
      <c r="V41" s="274"/>
      <c r="W41" s="274"/>
      <c r="X41" s="274"/>
    </row>
    <row r="42" spans="1:24" ht="16.5" customHeight="1">
      <c r="A42" s="272">
        <v>36</v>
      </c>
      <c r="B42" s="286">
        <f>IF('6 Obecność na treningu'!B42&lt;&gt;"",'6 Obecność na treningu'!B42,"")</f>
      </c>
      <c r="C42" s="287"/>
      <c r="D42" s="287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/>
      <c r="V42" s="274"/>
      <c r="W42" s="274"/>
      <c r="X42" s="274"/>
    </row>
    <row r="43" spans="1:24" ht="16.5" customHeight="1">
      <c r="A43" s="272">
        <v>37</v>
      </c>
      <c r="B43" s="286">
        <f>IF('6 Obecność na treningu'!B43&lt;&gt;"",'6 Obecność na treningu'!B43,"")</f>
      </c>
      <c r="C43" s="287"/>
      <c r="D43" s="287"/>
      <c r="E43" s="274"/>
      <c r="F43" s="274"/>
      <c r="G43" s="274"/>
      <c r="H43" s="274"/>
      <c r="I43" s="274"/>
      <c r="J43" s="274"/>
      <c r="K43" s="274"/>
      <c r="L43" s="274"/>
      <c r="M43" s="274"/>
      <c r="N43" s="274"/>
      <c r="O43" s="274"/>
      <c r="P43" s="274"/>
      <c r="Q43" s="274"/>
      <c r="R43" s="274"/>
      <c r="S43" s="274"/>
      <c r="T43" s="274"/>
      <c r="U43" s="274"/>
      <c r="V43" s="274"/>
      <c r="W43" s="274"/>
      <c r="X43" s="274"/>
    </row>
    <row r="44" spans="1:24" ht="16.5" customHeight="1">
      <c r="A44" s="272">
        <v>38</v>
      </c>
      <c r="B44" s="286">
        <f>IF('6 Obecność na treningu'!B44&lt;&gt;"",'6 Obecność na treningu'!B44,"")</f>
      </c>
      <c r="C44" s="287"/>
      <c r="D44" s="287"/>
      <c r="E44" s="274"/>
      <c r="F44" s="274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</row>
    <row r="45" spans="1:24" ht="16.5" customHeight="1">
      <c r="A45" s="272">
        <v>39</v>
      </c>
      <c r="B45" s="286">
        <f>IF('6 Obecność na treningu'!B45&lt;&gt;"",'6 Obecność na treningu'!B45,"")</f>
      </c>
      <c r="C45" s="287"/>
      <c r="D45" s="287"/>
      <c r="E45" s="274"/>
      <c r="F45" s="274"/>
      <c r="G45" s="274"/>
      <c r="H45" s="274"/>
      <c r="I45" s="274"/>
      <c r="J45" s="274"/>
      <c r="K45" s="274"/>
      <c r="L45" s="274"/>
      <c r="M45" s="274"/>
      <c r="N45" s="274"/>
      <c r="O45" s="274"/>
      <c r="P45" s="274"/>
      <c r="Q45" s="274"/>
      <c r="R45" s="274"/>
      <c r="S45" s="274"/>
      <c r="T45" s="274"/>
      <c r="U45" s="274"/>
      <c r="V45" s="274"/>
      <c r="W45" s="274"/>
      <c r="X45" s="274"/>
    </row>
    <row r="46" spans="1:24" ht="16.5" customHeight="1">
      <c r="A46" s="272">
        <v>40</v>
      </c>
      <c r="B46" s="286">
        <f>IF('6 Obecność na treningu'!B46&lt;&gt;"",'6 Obecność na treningu'!B46,"")</f>
      </c>
      <c r="C46" s="287"/>
      <c r="D46" s="287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4"/>
      <c r="P46" s="274"/>
      <c r="Q46" s="274"/>
      <c r="R46" s="274"/>
      <c r="S46" s="274"/>
      <c r="T46" s="274"/>
      <c r="U46" s="274"/>
      <c r="V46" s="274"/>
      <c r="W46" s="274"/>
      <c r="X46" s="274"/>
    </row>
    <row r="47" spans="1:24" ht="16.5" customHeight="1">
      <c r="A47" s="272">
        <v>41</v>
      </c>
      <c r="B47" s="286">
        <f>IF('6 Obecność na treningu'!B47&lt;&gt;"",'6 Obecność na treningu'!B47,"")</f>
      </c>
      <c r="C47" s="287"/>
      <c r="D47" s="287"/>
      <c r="E47" s="274"/>
      <c r="F47" s="274"/>
      <c r="G47" s="274"/>
      <c r="H47" s="274"/>
      <c r="I47" s="274"/>
      <c r="J47" s="274"/>
      <c r="K47" s="274"/>
      <c r="L47" s="274"/>
      <c r="M47" s="274"/>
      <c r="N47" s="274"/>
      <c r="O47" s="274"/>
      <c r="P47" s="274"/>
      <c r="Q47" s="274"/>
      <c r="R47" s="274"/>
      <c r="S47" s="274"/>
      <c r="T47" s="274"/>
      <c r="U47" s="274"/>
      <c r="V47" s="274"/>
      <c r="W47" s="274"/>
      <c r="X47" s="274"/>
    </row>
    <row r="48" spans="1:24" ht="16.5" customHeight="1">
      <c r="A48" s="272">
        <v>42</v>
      </c>
      <c r="B48" s="286">
        <f>IF('6 Obecność na treningu'!B48&lt;&gt;"",'6 Obecność na treningu'!B48,"")</f>
      </c>
      <c r="C48" s="287"/>
      <c r="D48" s="287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</row>
    <row r="49" spans="1:24" ht="16.5" customHeight="1">
      <c r="A49" s="272">
        <v>43</v>
      </c>
      <c r="B49" s="286">
        <f>IF('6 Obecność na treningu'!B49&lt;&gt;"",'6 Obecność na treningu'!B49,"")</f>
      </c>
      <c r="C49" s="287"/>
      <c r="D49" s="287"/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</row>
    <row r="50" spans="1:24" ht="16.5" customHeight="1">
      <c r="A50" s="272">
        <v>44</v>
      </c>
      <c r="B50" s="286">
        <f>IF('6 Obecność na treningu'!B50&lt;&gt;"",'6 Obecność na treningu'!B50,"")</f>
      </c>
      <c r="C50" s="287"/>
      <c r="D50" s="287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4"/>
      <c r="P50" s="274"/>
      <c r="Q50" s="274"/>
      <c r="R50" s="274"/>
      <c r="S50" s="274"/>
      <c r="T50" s="274"/>
      <c r="U50" s="274"/>
      <c r="V50" s="274"/>
      <c r="W50" s="274"/>
      <c r="X50" s="274"/>
    </row>
    <row r="51" spans="1:24" ht="16.5" customHeight="1">
      <c r="A51" s="272">
        <v>45</v>
      </c>
      <c r="B51" s="286">
        <f>IF('6 Obecność na treningu'!B51&lt;&gt;"",'6 Obecność na treningu'!B51,"")</f>
      </c>
      <c r="C51" s="287"/>
      <c r="D51" s="287"/>
      <c r="E51" s="274"/>
      <c r="F51" s="274"/>
      <c r="G51" s="274"/>
      <c r="H51" s="274"/>
      <c r="I51" s="274"/>
      <c r="J51" s="274"/>
      <c r="K51" s="274"/>
      <c r="L51" s="274"/>
      <c r="M51" s="274"/>
      <c r="N51" s="274"/>
      <c r="O51" s="274"/>
      <c r="P51" s="274"/>
      <c r="Q51" s="274"/>
      <c r="R51" s="274"/>
      <c r="S51" s="274"/>
      <c r="T51" s="274"/>
      <c r="U51" s="274"/>
      <c r="V51" s="274"/>
      <c r="W51" s="274"/>
      <c r="X51" s="274"/>
    </row>
    <row r="52" spans="1:24" ht="16.5" customHeight="1">
      <c r="A52" s="272">
        <v>46</v>
      </c>
      <c r="B52" s="286">
        <f>IF('6 Obecność na treningu'!B52&lt;&gt;"",'6 Obecność na treningu'!B52,"")</f>
      </c>
      <c r="C52" s="287"/>
      <c r="D52" s="287"/>
      <c r="E52" s="274"/>
      <c r="F52" s="274"/>
      <c r="G52" s="274"/>
      <c r="H52" s="274"/>
      <c r="I52" s="274"/>
      <c r="J52" s="274"/>
      <c r="K52" s="274"/>
      <c r="L52" s="274"/>
      <c r="M52" s="274"/>
      <c r="N52" s="274"/>
      <c r="O52" s="274"/>
      <c r="P52" s="274"/>
      <c r="Q52" s="274"/>
      <c r="R52" s="274"/>
      <c r="S52" s="274"/>
      <c r="T52" s="274"/>
      <c r="U52" s="274"/>
      <c r="V52" s="274"/>
      <c r="W52" s="274"/>
      <c r="X52" s="274"/>
    </row>
    <row r="53" spans="1:24" ht="16.5" customHeight="1">
      <c r="A53" s="272">
        <v>47</v>
      </c>
      <c r="B53" s="286">
        <f>IF('6 Obecność na treningu'!B53&lt;&gt;"",'6 Obecność na treningu'!B53,"")</f>
      </c>
      <c r="C53" s="287"/>
      <c r="D53" s="287"/>
      <c r="E53" s="274"/>
      <c r="F53" s="274"/>
      <c r="G53" s="274"/>
      <c r="H53" s="274"/>
      <c r="I53" s="274"/>
      <c r="J53" s="274"/>
      <c r="K53" s="274"/>
      <c r="L53" s="274"/>
      <c r="M53" s="274"/>
      <c r="N53" s="274"/>
      <c r="O53" s="274"/>
      <c r="P53" s="274"/>
      <c r="Q53" s="274"/>
      <c r="R53" s="274"/>
      <c r="S53" s="274"/>
      <c r="T53" s="274"/>
      <c r="U53" s="274"/>
      <c r="V53" s="274"/>
      <c r="W53" s="274"/>
      <c r="X53" s="274"/>
    </row>
    <row r="54" spans="1:24" ht="16.5" customHeight="1">
      <c r="A54" s="272">
        <v>48</v>
      </c>
      <c r="B54" s="286">
        <f>IF('6 Obecność na treningu'!B54&lt;&gt;"",'6 Obecność na treningu'!B54,"")</f>
      </c>
      <c r="C54" s="287"/>
      <c r="D54" s="287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</row>
    <row r="55" spans="1:24" ht="16.5" customHeight="1">
      <c r="A55" s="272">
        <v>49</v>
      </c>
      <c r="B55" s="286">
        <f>IF('6 Obecność na treningu'!B55&lt;&gt;"",'6 Obecność na treningu'!B55,"")</f>
      </c>
      <c r="C55" s="287"/>
      <c r="D55" s="287"/>
      <c r="E55" s="274"/>
      <c r="F55" s="274"/>
      <c r="G55" s="274"/>
      <c r="H55" s="274"/>
      <c r="I55" s="274"/>
      <c r="J55" s="274"/>
      <c r="K55" s="274"/>
      <c r="L55" s="274"/>
      <c r="M55" s="274"/>
      <c r="N55" s="274"/>
      <c r="O55" s="274"/>
      <c r="P55" s="274"/>
      <c r="Q55" s="274"/>
      <c r="R55" s="274"/>
      <c r="S55" s="274"/>
      <c r="T55" s="274"/>
      <c r="U55" s="274"/>
      <c r="V55" s="274"/>
      <c r="W55" s="274"/>
      <c r="X55" s="274"/>
    </row>
    <row r="56" spans="1:24" ht="16.5" customHeight="1">
      <c r="A56" s="272">
        <v>50</v>
      </c>
      <c r="B56" s="286">
        <f>IF('6 Obecność na treningu'!B56&lt;&gt;"",'6 Obecność na treningu'!B56,"")</f>
      </c>
      <c r="C56" s="287"/>
      <c r="D56" s="287"/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4"/>
      <c r="P56" s="274"/>
      <c r="Q56" s="274"/>
      <c r="R56" s="274"/>
      <c r="S56" s="274"/>
      <c r="T56" s="274"/>
      <c r="U56" s="274"/>
      <c r="V56" s="274"/>
      <c r="W56" s="274"/>
      <c r="X56" s="274"/>
    </row>
    <row r="57" spans="1:24" ht="16.5" customHeight="1">
      <c r="A57" s="272">
        <v>51</v>
      </c>
      <c r="B57" s="286">
        <f>IF('6 Obecność na treningu'!B57&lt;&gt;"",'6 Obecność na treningu'!B57,"")</f>
      </c>
      <c r="C57" s="287"/>
      <c r="D57" s="287"/>
      <c r="E57" s="274"/>
      <c r="F57" s="274"/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  <c r="S57" s="274"/>
      <c r="T57" s="274"/>
      <c r="U57" s="274"/>
      <c r="V57" s="274"/>
      <c r="W57" s="274"/>
      <c r="X57" s="274"/>
    </row>
    <row r="58" spans="1:24" ht="16.5" customHeight="1">
      <c r="A58" s="272">
        <v>52</v>
      </c>
      <c r="B58" s="286">
        <f>IF('6 Obecność na treningu'!B58&lt;&gt;"",'6 Obecność na treningu'!B58,"")</f>
      </c>
      <c r="C58" s="287"/>
      <c r="D58" s="287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4"/>
      <c r="P58" s="274"/>
      <c r="Q58" s="274"/>
      <c r="R58" s="274"/>
      <c r="S58" s="274"/>
      <c r="T58" s="274"/>
      <c r="U58" s="274"/>
      <c r="V58" s="274"/>
      <c r="W58" s="274"/>
      <c r="X58" s="274"/>
    </row>
    <row r="59" spans="1:24" ht="16.5" customHeight="1">
      <c r="A59" s="272">
        <v>53</v>
      </c>
      <c r="B59" s="286">
        <f>IF('6 Obecność na treningu'!B59&lt;&gt;"",'6 Obecność na treningu'!B59,"")</f>
      </c>
      <c r="C59" s="287"/>
      <c r="D59" s="287"/>
      <c r="E59" s="274"/>
      <c r="F59" s="274"/>
      <c r="G59" s="274"/>
      <c r="H59" s="274"/>
      <c r="I59" s="274"/>
      <c r="J59" s="274"/>
      <c r="K59" s="274"/>
      <c r="L59" s="274"/>
      <c r="M59" s="274"/>
      <c r="N59" s="274"/>
      <c r="O59" s="274"/>
      <c r="P59" s="274"/>
      <c r="Q59" s="274"/>
      <c r="R59" s="274"/>
      <c r="S59" s="274"/>
      <c r="T59" s="274"/>
      <c r="U59" s="274"/>
      <c r="V59" s="274"/>
      <c r="W59" s="274"/>
      <c r="X59" s="274"/>
    </row>
    <row r="60" spans="1:24" ht="16.5" customHeight="1">
      <c r="A60" s="272">
        <v>54</v>
      </c>
      <c r="B60" s="286">
        <f>IF('6 Obecność na treningu'!B60&lt;&gt;"",'6 Obecność na treningu'!B60,"")</f>
      </c>
      <c r="C60" s="287"/>
      <c r="D60" s="287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</row>
    <row r="61" spans="1:24" ht="16.5" customHeight="1">
      <c r="A61" s="272">
        <v>55</v>
      </c>
      <c r="B61" s="286">
        <f>IF('6 Obecność na treningu'!B61&lt;&gt;"",'6 Obecność na treningu'!B61,"")</f>
      </c>
      <c r="C61" s="287"/>
      <c r="D61" s="287"/>
      <c r="E61" s="274"/>
      <c r="F61" s="274"/>
      <c r="G61" s="274"/>
      <c r="H61" s="274"/>
      <c r="I61" s="274"/>
      <c r="J61" s="274"/>
      <c r="K61" s="274"/>
      <c r="L61" s="274"/>
      <c r="M61" s="274"/>
      <c r="N61" s="274"/>
      <c r="O61" s="274"/>
      <c r="P61" s="274"/>
      <c r="Q61" s="274"/>
      <c r="R61" s="274"/>
      <c r="S61" s="274"/>
      <c r="T61" s="274"/>
      <c r="U61" s="274"/>
      <c r="V61" s="274"/>
      <c r="W61" s="274"/>
      <c r="X61" s="274"/>
    </row>
    <row r="62" spans="1:24" ht="16.5" customHeight="1">
      <c r="A62" s="272">
        <v>56</v>
      </c>
      <c r="B62" s="286">
        <f>IF('6 Obecność na treningu'!B62&lt;&gt;"",'6 Obecność na treningu'!B62,"")</f>
      </c>
      <c r="C62" s="287"/>
      <c r="D62" s="287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4"/>
      <c r="P62" s="274"/>
      <c r="Q62" s="274"/>
      <c r="R62" s="274"/>
      <c r="S62" s="274"/>
      <c r="T62" s="274"/>
      <c r="U62" s="274"/>
      <c r="V62" s="274"/>
      <c r="W62" s="274"/>
      <c r="X62" s="274"/>
    </row>
    <row r="63" spans="1:24" ht="16.5" customHeight="1">
      <c r="A63" s="272">
        <v>57</v>
      </c>
      <c r="B63" s="286">
        <f>IF('6 Obecność na treningu'!B63&lt;&gt;"",'6 Obecność na treningu'!B63,"")</f>
      </c>
      <c r="C63" s="287"/>
      <c r="D63" s="287"/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4"/>
      <c r="P63" s="274"/>
      <c r="Q63" s="274"/>
      <c r="R63" s="274"/>
      <c r="S63" s="274"/>
      <c r="T63" s="274"/>
      <c r="U63" s="274"/>
      <c r="V63" s="274"/>
      <c r="W63" s="274"/>
      <c r="X63" s="274"/>
    </row>
    <row r="64" spans="1:24" ht="16.5" customHeight="1">
      <c r="A64" s="272">
        <v>58</v>
      </c>
      <c r="B64" s="286">
        <f>IF('6 Obecność na treningu'!B64&lt;&gt;"",'6 Obecność na treningu'!B64,"")</f>
      </c>
      <c r="C64" s="287"/>
      <c r="D64" s="287"/>
      <c r="E64" s="274"/>
      <c r="F64" s="274"/>
      <c r="G64" s="274"/>
      <c r="H64" s="274"/>
      <c r="I64" s="274"/>
      <c r="J64" s="274"/>
      <c r="K64" s="274"/>
      <c r="L64" s="274"/>
      <c r="M64" s="274"/>
      <c r="N64" s="274"/>
      <c r="O64" s="274"/>
      <c r="P64" s="274"/>
      <c r="Q64" s="274"/>
      <c r="R64" s="274"/>
      <c r="S64" s="274"/>
      <c r="T64" s="274"/>
      <c r="U64" s="274"/>
      <c r="V64" s="274"/>
      <c r="W64" s="274"/>
      <c r="X64" s="274"/>
    </row>
    <row r="65" spans="1:24" ht="16.5" customHeight="1">
      <c r="A65" s="272">
        <v>59</v>
      </c>
      <c r="B65" s="286">
        <f>IF('6 Obecność na treningu'!B65&lt;&gt;"",'6 Obecność na treningu'!B65,"")</f>
      </c>
      <c r="C65" s="287"/>
      <c r="D65" s="287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</row>
    <row r="66" spans="1:24" ht="16.5" customHeight="1">
      <c r="A66" s="272">
        <v>60</v>
      </c>
      <c r="B66" s="286">
        <f>IF('6 Obecność na treningu'!B66&lt;&gt;"",'6 Obecność na treningu'!B66,"")</f>
      </c>
      <c r="C66" s="287"/>
      <c r="D66" s="287"/>
      <c r="E66" s="274"/>
      <c r="F66" s="274"/>
      <c r="G66" s="274"/>
      <c r="H66" s="274"/>
      <c r="I66" s="274"/>
      <c r="J66" s="274"/>
      <c r="K66" s="274"/>
      <c r="L66" s="274"/>
      <c r="M66" s="274"/>
      <c r="N66" s="274"/>
      <c r="O66" s="274"/>
      <c r="P66" s="274"/>
      <c r="Q66" s="274"/>
      <c r="R66" s="274"/>
      <c r="S66" s="274"/>
      <c r="T66" s="274"/>
      <c r="U66" s="274"/>
      <c r="V66" s="274"/>
      <c r="W66" s="274"/>
      <c r="X66" s="274"/>
    </row>
    <row r="67" s="1" customFormat="1" ht="12.75"/>
    <row r="68" spans="1:24" ht="12.75">
      <c r="A68" s="282"/>
      <c r="B68" s="264" t="s">
        <v>211</v>
      </c>
      <c r="C68" s="282"/>
      <c r="D68" s="282"/>
      <c r="E68" s="283" t="s">
        <v>223</v>
      </c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  <c r="W68" s="283"/>
      <c r="X68" s="283"/>
    </row>
    <row r="69" spans="1:24" ht="16.5" customHeight="1">
      <c r="A69" s="267" t="s">
        <v>214</v>
      </c>
      <c r="B69" s="268" t="s">
        <v>209</v>
      </c>
      <c r="C69" s="289" t="s">
        <v>125</v>
      </c>
      <c r="D69" s="289"/>
      <c r="E69" s="285"/>
      <c r="F69" s="275"/>
      <c r="G69" s="275"/>
      <c r="H69" s="275"/>
      <c r="I69" s="275"/>
      <c r="J69" s="275"/>
      <c r="K69" s="275"/>
      <c r="L69" s="275"/>
      <c r="M69" s="275"/>
      <c r="N69" s="275"/>
      <c r="O69" s="275"/>
      <c r="P69" s="275"/>
      <c r="Q69" s="275"/>
      <c r="R69" s="275"/>
      <c r="S69" s="275"/>
      <c r="T69" s="275"/>
      <c r="U69" s="275"/>
      <c r="V69" s="275"/>
      <c r="W69" s="275"/>
      <c r="X69" s="275"/>
    </row>
    <row r="70" spans="1:24" ht="16.5" customHeight="1">
      <c r="A70" s="272">
        <v>61</v>
      </c>
      <c r="B70" s="286">
        <f>IF('6 Obecność na treningu'!B70&lt;&gt;"",'6 Obecność na treningu'!B70,"")</f>
      </c>
      <c r="C70" s="287"/>
      <c r="D70" s="287"/>
      <c r="E70" s="274"/>
      <c r="F70" s="274"/>
      <c r="G70" s="274"/>
      <c r="H70" s="274"/>
      <c r="I70" s="274"/>
      <c r="J70" s="274"/>
      <c r="K70" s="274"/>
      <c r="L70" s="274"/>
      <c r="M70" s="274"/>
      <c r="N70" s="274"/>
      <c r="O70" s="274"/>
      <c r="P70" s="274"/>
      <c r="Q70" s="274"/>
      <c r="R70" s="274"/>
      <c r="S70" s="274"/>
      <c r="T70" s="274"/>
      <c r="U70" s="274"/>
      <c r="V70" s="274"/>
      <c r="W70" s="274"/>
      <c r="X70" s="274"/>
    </row>
    <row r="71" spans="1:24" ht="16.5" customHeight="1">
      <c r="A71" s="272">
        <v>62</v>
      </c>
      <c r="B71" s="286">
        <f>IF('6 Obecność na treningu'!B71&lt;&gt;"",'6 Obecność na treningu'!B71,"")</f>
      </c>
      <c r="C71" s="287"/>
      <c r="D71" s="287"/>
      <c r="E71" s="274"/>
      <c r="F71" s="274"/>
      <c r="G71" s="274"/>
      <c r="H71" s="274"/>
      <c r="I71" s="274"/>
      <c r="J71" s="274"/>
      <c r="K71" s="274"/>
      <c r="L71" s="274"/>
      <c r="M71" s="274"/>
      <c r="N71" s="274"/>
      <c r="O71" s="274"/>
      <c r="P71" s="274"/>
      <c r="Q71" s="274"/>
      <c r="R71" s="274"/>
      <c r="S71" s="274"/>
      <c r="T71" s="274"/>
      <c r="U71" s="274"/>
      <c r="V71" s="274"/>
      <c r="W71" s="274"/>
      <c r="X71" s="274"/>
    </row>
    <row r="72" spans="1:24" ht="16.5" customHeight="1">
      <c r="A72" s="272">
        <v>63</v>
      </c>
      <c r="B72" s="286">
        <f>IF('6 Obecność na treningu'!B72&lt;&gt;"",'6 Obecność na treningu'!B72,"")</f>
      </c>
      <c r="C72" s="287"/>
      <c r="D72" s="287"/>
      <c r="E72" s="274"/>
      <c r="F72" s="274"/>
      <c r="G72" s="274"/>
      <c r="H72" s="274"/>
      <c r="I72" s="274"/>
      <c r="J72" s="274"/>
      <c r="K72" s="274"/>
      <c r="L72" s="274"/>
      <c r="M72" s="274"/>
      <c r="N72" s="274"/>
      <c r="O72" s="274"/>
      <c r="P72" s="274"/>
      <c r="Q72" s="274"/>
      <c r="R72" s="274"/>
      <c r="S72" s="274"/>
      <c r="T72" s="274"/>
      <c r="U72" s="274"/>
      <c r="V72" s="274"/>
      <c r="W72" s="274"/>
      <c r="X72" s="274"/>
    </row>
    <row r="73" spans="1:24" ht="16.5" customHeight="1">
      <c r="A73" s="272">
        <v>64</v>
      </c>
      <c r="B73" s="286">
        <f>IF('6 Obecność na treningu'!B73&lt;&gt;"",'6 Obecność na treningu'!B73,"")</f>
      </c>
      <c r="C73" s="287"/>
      <c r="D73" s="287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274"/>
      <c r="R73" s="274"/>
      <c r="S73" s="274"/>
      <c r="T73" s="274"/>
      <c r="U73" s="274"/>
      <c r="V73" s="274"/>
      <c r="W73" s="274"/>
      <c r="X73" s="274"/>
    </row>
    <row r="74" spans="1:24" ht="16.5" customHeight="1">
      <c r="A74" s="272">
        <v>65</v>
      </c>
      <c r="B74" s="286">
        <f>IF('6 Obecność na treningu'!B74&lt;&gt;"",'6 Obecność na treningu'!B74,"")</f>
      </c>
      <c r="C74" s="287"/>
      <c r="D74" s="287"/>
      <c r="E74" s="274"/>
      <c r="F74" s="274"/>
      <c r="G74" s="274"/>
      <c r="H74" s="274"/>
      <c r="I74" s="274"/>
      <c r="J74" s="274"/>
      <c r="K74" s="274"/>
      <c r="L74" s="274"/>
      <c r="M74" s="274"/>
      <c r="N74" s="274"/>
      <c r="O74" s="274"/>
      <c r="P74" s="274"/>
      <c r="Q74" s="274"/>
      <c r="R74" s="274"/>
      <c r="S74" s="274"/>
      <c r="T74" s="274"/>
      <c r="U74" s="274"/>
      <c r="V74" s="274"/>
      <c r="W74" s="274"/>
      <c r="X74" s="274"/>
    </row>
    <row r="75" spans="1:24" ht="16.5" customHeight="1">
      <c r="A75" s="272">
        <v>66</v>
      </c>
      <c r="B75" s="286">
        <f>IF('6 Obecność na treningu'!B75&lt;&gt;"",'6 Obecność na treningu'!B75,"")</f>
      </c>
      <c r="C75" s="287"/>
      <c r="D75" s="287"/>
      <c r="E75" s="274"/>
      <c r="F75" s="274"/>
      <c r="G75" s="274"/>
      <c r="H75" s="274"/>
      <c r="I75" s="274"/>
      <c r="J75" s="274"/>
      <c r="K75" s="274"/>
      <c r="L75" s="274"/>
      <c r="M75" s="274"/>
      <c r="N75" s="274"/>
      <c r="O75" s="274"/>
      <c r="P75" s="274"/>
      <c r="Q75" s="274"/>
      <c r="R75" s="274"/>
      <c r="S75" s="274"/>
      <c r="T75" s="274"/>
      <c r="U75" s="274"/>
      <c r="V75" s="274"/>
      <c r="W75" s="274"/>
      <c r="X75" s="274"/>
    </row>
    <row r="76" spans="1:24" ht="16.5" customHeight="1">
      <c r="A76" s="272">
        <v>67</v>
      </c>
      <c r="B76" s="286">
        <f>IF('6 Obecność na treningu'!B76&lt;&gt;"",'6 Obecność na treningu'!B76,"")</f>
      </c>
      <c r="C76" s="287"/>
      <c r="D76" s="287"/>
      <c r="E76" s="274"/>
      <c r="F76" s="274"/>
      <c r="G76" s="274"/>
      <c r="H76" s="274"/>
      <c r="I76" s="274"/>
      <c r="J76" s="274"/>
      <c r="K76" s="274"/>
      <c r="L76" s="274"/>
      <c r="M76" s="274"/>
      <c r="N76" s="274"/>
      <c r="O76" s="274"/>
      <c r="P76" s="274"/>
      <c r="Q76" s="274"/>
      <c r="R76" s="274"/>
      <c r="S76" s="274"/>
      <c r="T76" s="274"/>
      <c r="U76" s="274"/>
      <c r="V76" s="274"/>
      <c r="W76" s="274"/>
      <c r="X76" s="274"/>
    </row>
    <row r="77" spans="1:24" ht="16.5" customHeight="1">
      <c r="A77" s="272">
        <v>68</v>
      </c>
      <c r="B77" s="286">
        <f>IF('6 Obecność na treningu'!B77&lt;&gt;"",'6 Obecność na treningu'!B77,"")</f>
      </c>
      <c r="C77" s="287"/>
      <c r="D77" s="287"/>
      <c r="E77" s="274"/>
      <c r="F77" s="274"/>
      <c r="G77" s="274"/>
      <c r="H77" s="274"/>
      <c r="I77" s="274"/>
      <c r="J77" s="274"/>
      <c r="K77" s="274"/>
      <c r="L77" s="274"/>
      <c r="M77" s="274"/>
      <c r="N77" s="274"/>
      <c r="O77" s="274"/>
      <c r="P77" s="274"/>
      <c r="Q77" s="274"/>
      <c r="R77" s="274"/>
      <c r="S77" s="274"/>
      <c r="T77" s="274"/>
      <c r="U77" s="274"/>
      <c r="V77" s="274"/>
      <c r="W77" s="274"/>
      <c r="X77" s="274"/>
    </row>
    <row r="78" spans="1:24" ht="16.5" customHeight="1">
      <c r="A78" s="272">
        <v>69</v>
      </c>
      <c r="B78" s="286">
        <f>IF('6 Obecność na treningu'!B78&lt;&gt;"",'6 Obecność na treningu'!B78,"")</f>
      </c>
      <c r="C78" s="287"/>
      <c r="D78" s="287"/>
      <c r="E78" s="274"/>
      <c r="F78" s="274"/>
      <c r="G78" s="274"/>
      <c r="H78" s="274"/>
      <c r="I78" s="274"/>
      <c r="J78" s="274"/>
      <c r="K78" s="274"/>
      <c r="L78" s="274"/>
      <c r="M78" s="274"/>
      <c r="N78" s="274"/>
      <c r="O78" s="274"/>
      <c r="P78" s="274"/>
      <c r="Q78" s="274"/>
      <c r="R78" s="274"/>
      <c r="S78" s="274"/>
      <c r="T78" s="274"/>
      <c r="U78" s="274"/>
      <c r="V78" s="274"/>
      <c r="W78" s="274"/>
      <c r="X78" s="274"/>
    </row>
    <row r="79" spans="1:24" ht="16.5" customHeight="1">
      <c r="A79" s="272">
        <v>70</v>
      </c>
      <c r="B79" s="286">
        <f>IF('6 Obecność na treningu'!B79&lt;&gt;"",'6 Obecność na treningu'!B79,"")</f>
      </c>
      <c r="C79" s="287"/>
      <c r="D79" s="287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74"/>
      <c r="S79" s="274"/>
      <c r="T79" s="274"/>
      <c r="U79" s="274"/>
      <c r="V79" s="274"/>
      <c r="W79" s="274"/>
      <c r="X79" s="274"/>
    </row>
    <row r="80" spans="1:24" ht="16.5" customHeight="1">
      <c r="A80" s="272">
        <v>71</v>
      </c>
      <c r="B80" s="286">
        <f>IF('6 Obecność na treningu'!B80&lt;&gt;"",'6 Obecność na treningu'!B80,"")</f>
      </c>
      <c r="C80" s="287"/>
      <c r="D80" s="287"/>
      <c r="E80" s="274"/>
      <c r="F80" s="274"/>
      <c r="G80" s="274"/>
      <c r="H80" s="274"/>
      <c r="I80" s="274"/>
      <c r="J80" s="274"/>
      <c r="K80" s="274"/>
      <c r="L80" s="274"/>
      <c r="M80" s="274"/>
      <c r="N80" s="274"/>
      <c r="O80" s="274"/>
      <c r="P80" s="274"/>
      <c r="Q80" s="274"/>
      <c r="R80" s="274"/>
      <c r="S80" s="274"/>
      <c r="T80" s="274"/>
      <c r="U80" s="274"/>
      <c r="V80" s="274"/>
      <c r="W80" s="274"/>
      <c r="X80" s="274"/>
    </row>
    <row r="81" spans="1:24" ht="16.5" customHeight="1">
      <c r="A81" s="272">
        <v>72</v>
      </c>
      <c r="B81" s="286">
        <f>IF('6 Obecność na treningu'!B81&lt;&gt;"",'6 Obecność na treningu'!B81,"")</f>
      </c>
      <c r="C81" s="287"/>
      <c r="D81" s="287"/>
      <c r="E81" s="274"/>
      <c r="F81" s="274"/>
      <c r="G81" s="274"/>
      <c r="H81" s="274"/>
      <c r="I81" s="274"/>
      <c r="J81" s="274"/>
      <c r="K81" s="274"/>
      <c r="L81" s="274"/>
      <c r="M81" s="274"/>
      <c r="N81" s="274"/>
      <c r="O81" s="274"/>
      <c r="P81" s="274"/>
      <c r="Q81" s="274"/>
      <c r="R81" s="274"/>
      <c r="S81" s="274"/>
      <c r="T81" s="274"/>
      <c r="U81" s="274"/>
      <c r="V81" s="274"/>
      <c r="W81" s="274"/>
      <c r="X81" s="274"/>
    </row>
    <row r="82" spans="1:24" ht="16.5" customHeight="1">
      <c r="A82" s="272">
        <v>73</v>
      </c>
      <c r="B82" s="286">
        <f>IF('6 Obecność na treningu'!B82&lt;&gt;"",'6 Obecność na treningu'!B82,"")</f>
      </c>
      <c r="C82" s="287"/>
      <c r="D82" s="287"/>
      <c r="E82" s="274"/>
      <c r="F82" s="274"/>
      <c r="G82" s="274"/>
      <c r="H82" s="274"/>
      <c r="I82" s="274"/>
      <c r="J82" s="274"/>
      <c r="K82" s="274"/>
      <c r="L82" s="274"/>
      <c r="M82" s="274"/>
      <c r="N82" s="274"/>
      <c r="O82" s="274"/>
      <c r="P82" s="274"/>
      <c r="Q82" s="274"/>
      <c r="R82" s="274"/>
      <c r="S82" s="274"/>
      <c r="T82" s="274"/>
      <c r="U82" s="274"/>
      <c r="V82" s="274"/>
      <c r="W82" s="274"/>
      <c r="X82" s="274"/>
    </row>
    <row r="83" spans="1:24" ht="16.5" customHeight="1">
      <c r="A83" s="272">
        <v>74</v>
      </c>
      <c r="B83" s="286">
        <f>IF('6 Obecność na treningu'!B83&lt;&gt;"",'6 Obecność na treningu'!B83,"")</f>
      </c>
      <c r="C83" s="287"/>
      <c r="D83" s="287"/>
      <c r="E83" s="274"/>
      <c r="F83" s="274"/>
      <c r="G83" s="274"/>
      <c r="H83" s="274"/>
      <c r="I83" s="274"/>
      <c r="J83" s="274"/>
      <c r="K83" s="274"/>
      <c r="L83" s="274"/>
      <c r="M83" s="274"/>
      <c r="N83" s="274"/>
      <c r="O83" s="274"/>
      <c r="P83" s="274"/>
      <c r="Q83" s="274"/>
      <c r="R83" s="274"/>
      <c r="S83" s="274"/>
      <c r="T83" s="274"/>
      <c r="U83" s="274"/>
      <c r="V83" s="274"/>
      <c r="W83" s="274"/>
      <c r="X83" s="274"/>
    </row>
    <row r="84" spans="1:24" ht="16.5" customHeight="1">
      <c r="A84" s="272">
        <v>75</v>
      </c>
      <c r="B84" s="286">
        <f>IF('6 Obecność na treningu'!B84&lt;&gt;"",'6 Obecność na treningu'!B84,"")</f>
      </c>
      <c r="C84" s="287"/>
      <c r="D84" s="287"/>
      <c r="E84" s="274"/>
      <c r="F84" s="274"/>
      <c r="G84" s="274"/>
      <c r="H84" s="274"/>
      <c r="I84" s="274"/>
      <c r="J84" s="274"/>
      <c r="K84" s="274"/>
      <c r="L84" s="274"/>
      <c r="M84" s="274"/>
      <c r="N84" s="274"/>
      <c r="O84" s="274"/>
      <c r="P84" s="274"/>
      <c r="Q84" s="274"/>
      <c r="R84" s="274"/>
      <c r="S84" s="274"/>
      <c r="T84" s="274"/>
      <c r="U84" s="274"/>
      <c r="V84" s="274"/>
      <c r="W84" s="274"/>
      <c r="X84" s="274"/>
    </row>
    <row r="85" spans="1:24" ht="16.5" customHeight="1">
      <c r="A85" s="272">
        <v>76</v>
      </c>
      <c r="B85" s="286">
        <f>IF('6 Obecność na treningu'!B85&lt;&gt;"",'6 Obecność na treningu'!B85,"")</f>
      </c>
      <c r="C85" s="287"/>
      <c r="D85" s="287"/>
      <c r="E85" s="274"/>
      <c r="F85" s="274"/>
      <c r="G85" s="274"/>
      <c r="H85" s="274"/>
      <c r="I85" s="274"/>
      <c r="J85" s="274"/>
      <c r="K85" s="274"/>
      <c r="L85" s="274"/>
      <c r="M85" s="274"/>
      <c r="N85" s="274"/>
      <c r="O85" s="274"/>
      <c r="P85" s="274"/>
      <c r="Q85" s="274"/>
      <c r="R85" s="274"/>
      <c r="S85" s="274"/>
      <c r="T85" s="274"/>
      <c r="U85" s="274"/>
      <c r="V85" s="274"/>
      <c r="W85" s="274"/>
      <c r="X85" s="274"/>
    </row>
    <row r="86" spans="1:24" ht="16.5" customHeight="1">
      <c r="A86" s="272">
        <v>77</v>
      </c>
      <c r="B86" s="286">
        <f>IF('6 Obecność na treningu'!B86&lt;&gt;"",'6 Obecność na treningu'!B86,"")</f>
      </c>
      <c r="C86" s="287"/>
      <c r="D86" s="287"/>
      <c r="E86" s="274"/>
      <c r="F86" s="274"/>
      <c r="G86" s="274"/>
      <c r="H86" s="274"/>
      <c r="I86" s="274"/>
      <c r="J86" s="274"/>
      <c r="K86" s="274"/>
      <c r="L86" s="274"/>
      <c r="M86" s="274"/>
      <c r="N86" s="274"/>
      <c r="O86" s="274"/>
      <c r="P86" s="274"/>
      <c r="Q86" s="274"/>
      <c r="R86" s="274"/>
      <c r="S86" s="274"/>
      <c r="T86" s="274"/>
      <c r="U86" s="274"/>
      <c r="V86" s="274"/>
      <c r="W86" s="274"/>
      <c r="X86" s="274"/>
    </row>
    <row r="87" spans="1:24" ht="16.5" customHeight="1">
      <c r="A87" s="272">
        <v>78</v>
      </c>
      <c r="B87" s="286">
        <f>IF('6 Obecność na treningu'!B87&lt;&gt;"",'6 Obecność na treningu'!B87,"")</f>
      </c>
      <c r="C87" s="287"/>
      <c r="D87" s="287"/>
      <c r="E87" s="274"/>
      <c r="F87" s="274"/>
      <c r="G87" s="274"/>
      <c r="H87" s="274"/>
      <c r="I87" s="274"/>
      <c r="J87" s="274"/>
      <c r="K87" s="274"/>
      <c r="L87" s="274"/>
      <c r="M87" s="274"/>
      <c r="N87" s="274"/>
      <c r="O87" s="274"/>
      <c r="P87" s="274"/>
      <c r="Q87" s="274"/>
      <c r="R87" s="274"/>
      <c r="S87" s="274"/>
      <c r="T87" s="274"/>
      <c r="U87" s="274"/>
      <c r="V87" s="274"/>
      <c r="W87" s="274"/>
      <c r="X87" s="274"/>
    </row>
    <row r="88" spans="1:24" ht="16.5" customHeight="1">
      <c r="A88" s="272">
        <v>79</v>
      </c>
      <c r="B88" s="286">
        <f>IF('6 Obecność na treningu'!B88&lt;&gt;"",'6 Obecność na treningu'!B88,"")</f>
      </c>
      <c r="C88" s="287"/>
      <c r="D88" s="287"/>
      <c r="E88" s="274"/>
      <c r="F88" s="274"/>
      <c r="G88" s="274"/>
      <c r="H88" s="274"/>
      <c r="I88" s="274"/>
      <c r="J88" s="274"/>
      <c r="K88" s="274"/>
      <c r="L88" s="274"/>
      <c r="M88" s="274"/>
      <c r="N88" s="274"/>
      <c r="O88" s="274"/>
      <c r="P88" s="274"/>
      <c r="Q88" s="274"/>
      <c r="R88" s="274"/>
      <c r="S88" s="274"/>
      <c r="T88" s="274"/>
      <c r="U88" s="274"/>
      <c r="V88" s="274"/>
      <c r="W88" s="274"/>
      <c r="X88" s="274"/>
    </row>
    <row r="89" spans="1:24" ht="16.5" customHeight="1">
      <c r="A89" s="272">
        <v>80</v>
      </c>
      <c r="B89" s="286">
        <f>IF('6 Obecność na treningu'!B89&lt;&gt;"",'6 Obecność na treningu'!B89,"")</f>
      </c>
      <c r="C89" s="287"/>
      <c r="D89" s="287"/>
      <c r="E89" s="274"/>
      <c r="F89" s="274"/>
      <c r="G89" s="274"/>
      <c r="H89" s="274"/>
      <c r="I89" s="274"/>
      <c r="J89" s="274"/>
      <c r="K89" s="274"/>
      <c r="L89" s="274"/>
      <c r="M89" s="274"/>
      <c r="N89" s="274"/>
      <c r="O89" s="274"/>
      <c r="P89" s="274"/>
      <c r="Q89" s="274"/>
      <c r="R89" s="274"/>
      <c r="S89" s="274"/>
      <c r="T89" s="274"/>
      <c r="U89" s="274"/>
      <c r="V89" s="274"/>
      <c r="W89" s="274"/>
      <c r="X89" s="274"/>
    </row>
    <row r="90" spans="1:24" ht="16.5" customHeight="1">
      <c r="A90" s="272">
        <v>81</v>
      </c>
      <c r="B90" s="286">
        <f>IF('6 Obecność na treningu'!B90&lt;&gt;"",'6 Obecność na treningu'!B90,"")</f>
      </c>
      <c r="C90" s="287"/>
      <c r="D90" s="287"/>
      <c r="E90" s="274"/>
      <c r="F90" s="274"/>
      <c r="G90" s="274"/>
      <c r="H90" s="274"/>
      <c r="I90" s="274"/>
      <c r="J90" s="274"/>
      <c r="K90" s="274"/>
      <c r="L90" s="274"/>
      <c r="M90" s="274"/>
      <c r="N90" s="274"/>
      <c r="O90" s="274"/>
      <c r="P90" s="274"/>
      <c r="Q90" s="274"/>
      <c r="R90" s="274"/>
      <c r="S90" s="274"/>
      <c r="T90" s="274"/>
      <c r="U90" s="274"/>
      <c r="V90" s="274"/>
      <c r="W90" s="274"/>
      <c r="X90" s="274"/>
    </row>
    <row r="91" spans="1:24" ht="16.5" customHeight="1">
      <c r="A91" s="272">
        <v>82</v>
      </c>
      <c r="B91" s="286">
        <f>IF('6 Obecność na treningu'!B91&lt;&gt;"",'6 Obecność na treningu'!B91,"")</f>
      </c>
      <c r="C91" s="287"/>
      <c r="D91" s="287"/>
      <c r="E91" s="274"/>
      <c r="F91" s="274"/>
      <c r="G91" s="274"/>
      <c r="H91" s="274"/>
      <c r="I91" s="274"/>
      <c r="J91" s="274"/>
      <c r="K91" s="274"/>
      <c r="L91" s="274"/>
      <c r="M91" s="274"/>
      <c r="N91" s="274"/>
      <c r="O91" s="274"/>
      <c r="P91" s="274"/>
      <c r="Q91" s="274"/>
      <c r="R91" s="274"/>
      <c r="S91" s="274"/>
      <c r="T91" s="274"/>
      <c r="U91" s="274"/>
      <c r="V91" s="274"/>
      <c r="W91" s="274"/>
      <c r="X91" s="274"/>
    </row>
    <row r="92" spans="1:24" ht="16.5" customHeight="1">
      <c r="A92" s="272">
        <v>83</v>
      </c>
      <c r="B92" s="286">
        <f>IF('6 Obecność na treningu'!B92&lt;&gt;"",'6 Obecność na treningu'!B92,"")</f>
      </c>
      <c r="C92" s="287"/>
      <c r="D92" s="287"/>
      <c r="E92" s="274"/>
      <c r="F92" s="274"/>
      <c r="G92" s="274"/>
      <c r="H92" s="274"/>
      <c r="I92" s="274"/>
      <c r="J92" s="274"/>
      <c r="K92" s="274"/>
      <c r="L92" s="274"/>
      <c r="M92" s="274"/>
      <c r="N92" s="274"/>
      <c r="O92" s="274"/>
      <c r="P92" s="274"/>
      <c r="Q92" s="274"/>
      <c r="R92" s="274"/>
      <c r="S92" s="274"/>
      <c r="T92" s="274"/>
      <c r="U92" s="274"/>
      <c r="V92" s="274"/>
      <c r="W92" s="274"/>
      <c r="X92" s="274"/>
    </row>
    <row r="93" spans="1:24" ht="16.5" customHeight="1">
      <c r="A93" s="272">
        <v>84</v>
      </c>
      <c r="B93" s="286">
        <f>IF('6 Obecność na treningu'!B93&lt;&gt;"",'6 Obecność na treningu'!B93,"")</f>
      </c>
      <c r="C93" s="287"/>
      <c r="D93" s="287"/>
      <c r="E93" s="274"/>
      <c r="F93" s="274"/>
      <c r="G93" s="274"/>
      <c r="H93" s="274"/>
      <c r="I93" s="274"/>
      <c r="J93" s="274"/>
      <c r="K93" s="274"/>
      <c r="L93" s="274"/>
      <c r="M93" s="274"/>
      <c r="N93" s="274"/>
      <c r="O93" s="274"/>
      <c r="P93" s="274"/>
      <c r="Q93" s="274"/>
      <c r="R93" s="274"/>
      <c r="S93" s="274"/>
      <c r="T93" s="274"/>
      <c r="U93" s="274"/>
      <c r="V93" s="274"/>
      <c r="W93" s="274"/>
      <c r="X93" s="274"/>
    </row>
    <row r="94" spans="1:24" ht="16.5" customHeight="1">
      <c r="A94" s="272">
        <v>85</v>
      </c>
      <c r="B94" s="286">
        <f>IF('6 Obecność na treningu'!B94&lt;&gt;"",'6 Obecność na treningu'!B94,"")</f>
      </c>
      <c r="C94" s="287"/>
      <c r="D94" s="287"/>
      <c r="E94" s="274"/>
      <c r="F94" s="274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274"/>
      <c r="V94" s="274"/>
      <c r="W94" s="274"/>
      <c r="X94" s="274"/>
    </row>
    <row r="95" spans="1:24" ht="16.5" customHeight="1">
      <c r="A95" s="272">
        <v>86</v>
      </c>
      <c r="B95" s="286">
        <f>IF('6 Obecność na treningu'!B95&lt;&gt;"",'6 Obecność na treningu'!B95,"")</f>
      </c>
      <c r="C95" s="287"/>
      <c r="D95" s="287"/>
      <c r="E95" s="274"/>
      <c r="F95" s="274"/>
      <c r="G95" s="274"/>
      <c r="H95" s="274"/>
      <c r="I95" s="274"/>
      <c r="J95" s="274"/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</row>
    <row r="96" spans="1:24" ht="16.5" customHeight="1">
      <c r="A96" s="272">
        <v>87</v>
      </c>
      <c r="B96" s="286">
        <f>IF('6 Obecność na treningu'!B96&lt;&gt;"",'6 Obecność na treningu'!B96,"")</f>
      </c>
      <c r="C96" s="287"/>
      <c r="D96" s="287"/>
      <c r="E96" s="274"/>
      <c r="F96" s="274"/>
      <c r="G96" s="274"/>
      <c r="H96" s="274"/>
      <c r="I96" s="274"/>
      <c r="J96" s="274"/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</row>
    <row r="97" spans="1:24" ht="16.5" customHeight="1">
      <c r="A97" s="272">
        <v>88</v>
      </c>
      <c r="B97" s="286">
        <f>IF('6 Obecność na treningu'!B97&lt;&gt;"",'6 Obecność na treningu'!B97,"")</f>
      </c>
      <c r="C97" s="287"/>
      <c r="D97" s="287"/>
      <c r="E97" s="274"/>
      <c r="F97" s="274"/>
      <c r="G97" s="274"/>
      <c r="H97" s="274"/>
      <c r="I97" s="274"/>
      <c r="J97" s="274"/>
      <c r="K97" s="274"/>
      <c r="L97" s="274"/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74"/>
    </row>
    <row r="98" spans="1:24" ht="16.5" customHeight="1">
      <c r="A98" s="272">
        <v>89</v>
      </c>
      <c r="B98" s="286">
        <f>IF('6 Obecność na treningu'!B98&lt;&gt;"",'6 Obecność na treningu'!B98,"")</f>
      </c>
      <c r="C98" s="287"/>
      <c r="D98" s="287"/>
      <c r="E98" s="274"/>
      <c r="F98" s="274"/>
      <c r="G98" s="274"/>
      <c r="H98" s="274"/>
      <c r="I98" s="274"/>
      <c r="J98" s="274"/>
      <c r="K98" s="274"/>
      <c r="L98" s="274"/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74"/>
    </row>
    <row r="99" spans="1:24" ht="16.5" customHeight="1">
      <c r="A99" s="272">
        <v>90</v>
      </c>
      <c r="B99" s="286">
        <f>IF('6 Obecność na treningu'!B99&lt;&gt;"",'6 Obecność na treningu'!B99,"")</f>
      </c>
      <c r="C99" s="287"/>
      <c r="D99" s="287"/>
      <c r="E99" s="274"/>
      <c r="F99" s="274"/>
      <c r="G99" s="274"/>
      <c r="H99" s="274"/>
      <c r="I99" s="274"/>
      <c r="J99" s="274"/>
      <c r="K99" s="274"/>
      <c r="L99" s="274"/>
      <c r="M99" s="274"/>
      <c r="N99" s="274"/>
      <c r="O99" s="274"/>
      <c r="P99" s="274"/>
      <c r="Q99" s="274"/>
      <c r="R99" s="274"/>
      <c r="S99" s="274"/>
      <c r="T99" s="274"/>
      <c r="U99" s="274"/>
      <c r="V99" s="274"/>
      <c r="W99" s="274"/>
      <c r="X99" s="274"/>
    </row>
    <row r="100" spans="1:2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>
      <c r="A101" s="280"/>
      <c r="B101" s="264" t="s">
        <v>211</v>
      </c>
      <c r="C101" s="280"/>
      <c r="D101" s="280"/>
      <c r="E101" s="283" t="s">
        <v>223</v>
      </c>
      <c r="F101" s="283"/>
      <c r="G101" s="283"/>
      <c r="H101" s="283"/>
      <c r="I101" s="283"/>
      <c r="J101" s="283"/>
      <c r="K101" s="283"/>
      <c r="L101" s="283"/>
      <c r="M101" s="283"/>
      <c r="N101" s="283"/>
      <c r="O101" s="283"/>
      <c r="P101" s="283"/>
      <c r="Q101" s="283"/>
      <c r="R101" s="283"/>
      <c r="S101" s="283"/>
      <c r="T101" s="283"/>
      <c r="U101" s="283"/>
      <c r="V101" s="283"/>
      <c r="W101" s="283"/>
      <c r="X101" s="283"/>
    </row>
    <row r="102" spans="1:24" ht="16.5" customHeight="1">
      <c r="A102" s="267" t="s">
        <v>214</v>
      </c>
      <c r="B102" s="268" t="s">
        <v>209</v>
      </c>
      <c r="C102" s="289" t="s">
        <v>125</v>
      </c>
      <c r="D102" s="289"/>
      <c r="E102" s="285"/>
      <c r="F102" s="275"/>
      <c r="G102" s="275"/>
      <c r="H102" s="275"/>
      <c r="I102" s="275"/>
      <c r="J102" s="275"/>
      <c r="K102" s="275"/>
      <c r="L102" s="275"/>
      <c r="M102" s="275"/>
      <c r="N102" s="275"/>
      <c r="O102" s="275"/>
      <c r="P102" s="275"/>
      <c r="Q102" s="275"/>
      <c r="R102" s="275"/>
      <c r="S102" s="275"/>
      <c r="T102" s="275"/>
      <c r="U102" s="275"/>
      <c r="V102" s="275"/>
      <c r="W102" s="275"/>
      <c r="X102" s="275"/>
    </row>
    <row r="103" spans="1:24" ht="16.5" customHeight="1">
      <c r="A103" s="272">
        <v>91</v>
      </c>
      <c r="B103" s="286">
        <f>IF('6 Obecność na treningu'!B103&lt;&gt;"",'6 Obecność na treningu'!B103,"")</f>
      </c>
      <c r="C103" s="287"/>
      <c r="D103" s="287"/>
      <c r="E103" s="274"/>
      <c r="F103" s="274"/>
      <c r="G103" s="274"/>
      <c r="H103" s="274"/>
      <c r="I103" s="274"/>
      <c r="J103" s="274"/>
      <c r="K103" s="274"/>
      <c r="L103" s="274"/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74"/>
    </row>
    <row r="104" spans="1:24" ht="16.5" customHeight="1">
      <c r="A104" s="272">
        <v>92</v>
      </c>
      <c r="B104" s="286">
        <f>IF('6 Obecność na treningu'!B104&lt;&gt;"",'6 Obecność na treningu'!B104,"")</f>
      </c>
      <c r="C104" s="287"/>
      <c r="D104" s="287"/>
      <c r="E104" s="274"/>
      <c r="F104" s="274"/>
      <c r="G104" s="274"/>
      <c r="H104" s="274"/>
      <c r="I104" s="274"/>
      <c r="J104" s="274"/>
      <c r="K104" s="274"/>
      <c r="L104" s="274"/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74"/>
    </row>
    <row r="105" spans="1:24" ht="16.5" customHeight="1">
      <c r="A105" s="272">
        <v>93</v>
      </c>
      <c r="B105" s="286">
        <f>IF('6 Obecność na treningu'!B105&lt;&gt;"",'6 Obecność na treningu'!B105,"")</f>
      </c>
      <c r="C105" s="287"/>
      <c r="D105" s="287"/>
      <c r="E105" s="274"/>
      <c r="F105" s="274"/>
      <c r="G105" s="274"/>
      <c r="H105" s="274"/>
      <c r="I105" s="274"/>
      <c r="J105" s="274"/>
      <c r="K105" s="274"/>
      <c r="L105" s="274"/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74"/>
    </row>
    <row r="106" spans="1:24" ht="16.5" customHeight="1">
      <c r="A106" s="272">
        <v>94</v>
      </c>
      <c r="B106" s="286">
        <f>IF('6 Obecność na treningu'!B106&lt;&gt;"",'6 Obecność na treningu'!B106,"")</f>
      </c>
      <c r="C106" s="287"/>
      <c r="D106" s="287"/>
      <c r="E106" s="274"/>
      <c r="F106" s="274"/>
      <c r="G106" s="274"/>
      <c r="H106" s="274"/>
      <c r="I106" s="274"/>
      <c r="J106" s="274"/>
      <c r="K106" s="274"/>
      <c r="L106" s="274"/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74"/>
    </row>
    <row r="107" spans="1:24" ht="16.5" customHeight="1">
      <c r="A107" s="272">
        <v>95</v>
      </c>
      <c r="B107" s="286">
        <f>IF('6 Obecność na treningu'!B107&lt;&gt;"",'6 Obecność na treningu'!B107,"")</f>
      </c>
      <c r="C107" s="287"/>
      <c r="D107" s="287"/>
      <c r="E107" s="274"/>
      <c r="F107" s="274"/>
      <c r="G107" s="274"/>
      <c r="H107" s="274"/>
      <c r="I107" s="274"/>
      <c r="J107" s="274"/>
      <c r="K107" s="274"/>
      <c r="L107" s="274"/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74"/>
    </row>
    <row r="108" spans="1:24" ht="16.5" customHeight="1">
      <c r="A108" s="272">
        <v>96</v>
      </c>
      <c r="B108" s="286">
        <f>IF('6 Obecność na treningu'!B108&lt;&gt;"",'6 Obecność na treningu'!B108,"")</f>
      </c>
      <c r="C108" s="287"/>
      <c r="D108" s="287"/>
      <c r="E108" s="274"/>
      <c r="F108" s="274"/>
      <c r="G108" s="274"/>
      <c r="H108" s="274"/>
      <c r="I108" s="274"/>
      <c r="J108" s="274"/>
      <c r="K108" s="274"/>
      <c r="L108" s="274"/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74"/>
    </row>
    <row r="109" spans="1:24" ht="16.5" customHeight="1">
      <c r="A109" s="272">
        <v>97</v>
      </c>
      <c r="B109" s="286">
        <f>IF('6 Obecność na treningu'!B109&lt;&gt;"",'6 Obecność na treningu'!B109,"")</f>
      </c>
      <c r="C109" s="287"/>
      <c r="D109" s="287"/>
      <c r="E109" s="274"/>
      <c r="F109" s="274"/>
      <c r="G109" s="274"/>
      <c r="H109" s="274"/>
      <c r="I109" s="274"/>
      <c r="J109" s="274"/>
      <c r="K109" s="274"/>
      <c r="L109" s="274"/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74"/>
    </row>
    <row r="110" spans="1:24" ht="16.5" customHeight="1">
      <c r="A110" s="272">
        <v>98</v>
      </c>
      <c r="B110" s="286">
        <f>IF('6 Obecność na treningu'!B110&lt;&gt;"",'6 Obecność na treningu'!B110,"")</f>
      </c>
      <c r="C110" s="287"/>
      <c r="D110" s="287"/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</row>
    <row r="111" spans="1:24" ht="16.5" customHeight="1">
      <c r="A111" s="272">
        <v>99</v>
      </c>
      <c r="B111" s="286">
        <f>IF('6 Obecność na treningu'!B111&lt;&gt;"",'6 Obecność na treningu'!B111,"")</f>
      </c>
      <c r="C111" s="287"/>
      <c r="D111" s="287"/>
      <c r="E111" s="274"/>
      <c r="F111" s="274"/>
      <c r="G111" s="274"/>
      <c r="H111" s="274"/>
      <c r="I111" s="274"/>
      <c r="J111" s="274"/>
      <c r="K111" s="274"/>
      <c r="L111" s="274"/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74"/>
    </row>
    <row r="112" spans="1:24" ht="16.5" customHeight="1">
      <c r="A112" s="272">
        <v>100</v>
      </c>
      <c r="B112" s="286">
        <f>IF('6 Obecność na treningu'!B112&lt;&gt;"",'6 Obecność na treningu'!B112,"")</f>
      </c>
      <c r="C112" s="287"/>
      <c r="D112" s="287"/>
      <c r="E112" s="274"/>
      <c r="F112" s="274"/>
      <c r="G112" s="274"/>
      <c r="H112" s="274"/>
      <c r="I112" s="274"/>
      <c r="J112" s="274"/>
      <c r="K112" s="274"/>
      <c r="L112" s="274"/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74"/>
    </row>
    <row r="113" spans="1:24" ht="16.5" customHeight="1">
      <c r="A113" s="272">
        <v>101</v>
      </c>
      <c r="B113" s="286">
        <f>IF('6 Obecność na treningu'!B113&lt;&gt;"",'6 Obecność na treningu'!B113,"")</f>
      </c>
      <c r="C113" s="287"/>
      <c r="D113" s="287"/>
      <c r="E113" s="274"/>
      <c r="F113" s="274"/>
      <c r="G113" s="274"/>
      <c r="H113" s="274"/>
      <c r="I113" s="274"/>
      <c r="J113" s="274"/>
      <c r="K113" s="274"/>
      <c r="L113" s="274"/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74"/>
    </row>
    <row r="114" spans="1:24" ht="16.5" customHeight="1">
      <c r="A114" s="272">
        <v>102</v>
      </c>
      <c r="B114" s="286">
        <f>IF('6 Obecność na treningu'!B114&lt;&gt;"",'6 Obecność na treningu'!B114,"")</f>
      </c>
      <c r="C114" s="287"/>
      <c r="D114" s="287"/>
      <c r="E114" s="274"/>
      <c r="F114" s="274"/>
      <c r="G114" s="274"/>
      <c r="H114" s="274"/>
      <c r="I114" s="274"/>
      <c r="J114" s="274"/>
      <c r="K114" s="274"/>
      <c r="L114" s="274"/>
      <c r="M114" s="274"/>
      <c r="N114" s="274"/>
      <c r="O114" s="274"/>
      <c r="P114" s="274"/>
      <c r="Q114" s="274"/>
      <c r="R114" s="274"/>
      <c r="S114" s="274"/>
      <c r="T114" s="274"/>
      <c r="U114" s="274"/>
      <c r="V114" s="274"/>
      <c r="W114" s="274"/>
      <c r="X114" s="274"/>
    </row>
    <row r="115" spans="1:24" ht="16.5" customHeight="1">
      <c r="A115" s="272">
        <v>103</v>
      </c>
      <c r="B115" s="286">
        <f>IF('6 Obecność na treningu'!B115&lt;&gt;"",'6 Obecność na treningu'!B115,"")</f>
      </c>
      <c r="C115" s="287"/>
      <c r="D115" s="287"/>
      <c r="E115" s="274"/>
      <c r="F115" s="274"/>
      <c r="G115" s="274"/>
      <c r="H115" s="274"/>
      <c r="I115" s="274"/>
      <c r="J115" s="274"/>
      <c r="K115" s="274"/>
      <c r="L115" s="274"/>
      <c r="M115" s="274"/>
      <c r="N115" s="274"/>
      <c r="O115" s="274"/>
      <c r="P115" s="274"/>
      <c r="Q115" s="274"/>
      <c r="R115" s="274"/>
      <c r="S115" s="274"/>
      <c r="T115" s="274"/>
      <c r="U115" s="274"/>
      <c r="V115" s="274"/>
      <c r="W115" s="274"/>
      <c r="X115" s="274"/>
    </row>
    <row r="116" spans="1:24" ht="16.5" customHeight="1">
      <c r="A116" s="272">
        <v>104</v>
      </c>
      <c r="B116" s="286">
        <f>IF('6 Obecność na treningu'!B116&lt;&gt;"",'6 Obecność na treningu'!B116,"")</f>
      </c>
      <c r="C116" s="287"/>
      <c r="D116" s="287"/>
      <c r="E116" s="274"/>
      <c r="F116" s="274"/>
      <c r="G116" s="274"/>
      <c r="H116" s="274"/>
      <c r="I116" s="274"/>
      <c r="J116" s="274"/>
      <c r="K116" s="274"/>
      <c r="L116" s="274"/>
      <c r="M116" s="274"/>
      <c r="N116" s="274"/>
      <c r="O116" s="274"/>
      <c r="P116" s="274"/>
      <c r="Q116" s="274"/>
      <c r="R116" s="274"/>
      <c r="S116" s="274"/>
      <c r="T116" s="274"/>
      <c r="U116" s="274"/>
      <c r="V116" s="274"/>
      <c r="W116" s="274"/>
      <c r="X116" s="274"/>
    </row>
    <row r="117" spans="1:24" ht="16.5" customHeight="1">
      <c r="A117" s="272">
        <v>105</v>
      </c>
      <c r="B117" s="286">
        <f>IF('6 Obecność na treningu'!B117&lt;&gt;"",'6 Obecność na treningu'!B117,"")</f>
      </c>
      <c r="C117" s="287"/>
      <c r="D117" s="287"/>
      <c r="E117" s="274"/>
      <c r="F117" s="274"/>
      <c r="G117" s="274"/>
      <c r="H117" s="274"/>
      <c r="I117" s="274"/>
      <c r="J117" s="274"/>
      <c r="K117" s="274"/>
      <c r="L117" s="274"/>
      <c r="M117" s="274"/>
      <c r="N117" s="274"/>
      <c r="O117" s="274"/>
      <c r="P117" s="274"/>
      <c r="Q117" s="274"/>
      <c r="R117" s="274"/>
      <c r="S117" s="274"/>
      <c r="T117" s="274"/>
      <c r="U117" s="274"/>
      <c r="V117" s="274"/>
      <c r="W117" s="274"/>
      <c r="X117" s="274"/>
    </row>
    <row r="118" spans="1:24" ht="16.5" customHeight="1">
      <c r="A118" s="272">
        <v>106</v>
      </c>
      <c r="B118" s="286">
        <f>IF('6 Obecność na treningu'!B118&lt;&gt;"",'6 Obecność na treningu'!B118,"")</f>
      </c>
      <c r="C118" s="287"/>
      <c r="D118" s="287"/>
      <c r="E118" s="274"/>
      <c r="F118" s="274"/>
      <c r="G118" s="274"/>
      <c r="H118" s="274"/>
      <c r="I118" s="274"/>
      <c r="J118" s="274"/>
      <c r="K118" s="274"/>
      <c r="L118" s="274"/>
      <c r="M118" s="274"/>
      <c r="N118" s="274"/>
      <c r="O118" s="274"/>
      <c r="P118" s="274"/>
      <c r="Q118" s="274"/>
      <c r="R118" s="274"/>
      <c r="S118" s="274"/>
      <c r="T118" s="274"/>
      <c r="U118" s="274"/>
      <c r="V118" s="274"/>
      <c r="W118" s="274"/>
      <c r="X118" s="274"/>
    </row>
    <row r="119" spans="1:24" ht="16.5" customHeight="1">
      <c r="A119" s="272">
        <v>107</v>
      </c>
      <c r="B119" s="286">
        <f>IF('6 Obecność na treningu'!B119&lt;&gt;"",'6 Obecność na treningu'!B119,"")</f>
      </c>
      <c r="C119" s="287"/>
      <c r="D119" s="287"/>
      <c r="E119" s="274"/>
      <c r="F119" s="274"/>
      <c r="G119" s="274"/>
      <c r="H119" s="274"/>
      <c r="I119" s="274"/>
      <c r="J119" s="274"/>
      <c r="K119" s="274"/>
      <c r="L119" s="274"/>
      <c r="M119" s="274"/>
      <c r="N119" s="274"/>
      <c r="O119" s="274"/>
      <c r="P119" s="274"/>
      <c r="Q119" s="274"/>
      <c r="R119" s="274"/>
      <c r="S119" s="274"/>
      <c r="T119" s="274"/>
      <c r="U119" s="274"/>
      <c r="V119" s="274"/>
      <c r="W119" s="274"/>
      <c r="X119" s="274"/>
    </row>
    <row r="120" spans="1:24" ht="16.5" customHeight="1">
      <c r="A120" s="272">
        <v>108</v>
      </c>
      <c r="B120" s="286">
        <f>IF('6 Obecność na treningu'!B120&lt;&gt;"",'6 Obecność na treningu'!B120,"")</f>
      </c>
      <c r="C120" s="287"/>
      <c r="D120" s="287"/>
      <c r="E120" s="274"/>
      <c r="F120" s="274"/>
      <c r="G120" s="274"/>
      <c r="H120" s="274"/>
      <c r="I120" s="274"/>
      <c r="J120" s="274"/>
      <c r="K120" s="274"/>
      <c r="L120" s="274"/>
      <c r="M120" s="274"/>
      <c r="N120" s="274"/>
      <c r="O120" s="274"/>
      <c r="P120" s="274"/>
      <c r="Q120" s="274"/>
      <c r="R120" s="274"/>
      <c r="S120" s="274"/>
      <c r="T120" s="274"/>
      <c r="U120" s="274"/>
      <c r="V120" s="274"/>
      <c r="W120" s="274"/>
      <c r="X120" s="274"/>
    </row>
    <row r="121" spans="1:24" ht="16.5" customHeight="1">
      <c r="A121" s="272">
        <v>109</v>
      </c>
      <c r="B121" s="286">
        <f>IF('6 Obecność na treningu'!B121&lt;&gt;"",'6 Obecność na treningu'!B121,"")</f>
      </c>
      <c r="C121" s="287"/>
      <c r="D121" s="287"/>
      <c r="E121" s="274"/>
      <c r="F121" s="274"/>
      <c r="G121" s="274"/>
      <c r="H121" s="274"/>
      <c r="I121" s="274"/>
      <c r="J121" s="274"/>
      <c r="K121" s="274"/>
      <c r="L121" s="274"/>
      <c r="M121" s="274"/>
      <c r="N121" s="274"/>
      <c r="O121" s="274"/>
      <c r="P121" s="274"/>
      <c r="Q121" s="274"/>
      <c r="R121" s="274"/>
      <c r="S121" s="274"/>
      <c r="T121" s="274"/>
      <c r="U121" s="274"/>
      <c r="V121" s="274"/>
      <c r="W121" s="274"/>
      <c r="X121" s="274"/>
    </row>
    <row r="122" spans="1:24" ht="16.5" customHeight="1">
      <c r="A122" s="272">
        <v>110</v>
      </c>
      <c r="B122" s="286">
        <f>IF('6 Obecność na treningu'!B122&lt;&gt;"",'6 Obecność na treningu'!B122,"")</f>
      </c>
      <c r="C122" s="287"/>
      <c r="D122" s="287"/>
      <c r="E122" s="274"/>
      <c r="F122" s="274"/>
      <c r="G122" s="274"/>
      <c r="H122" s="274"/>
      <c r="I122" s="274"/>
      <c r="J122" s="274"/>
      <c r="K122" s="274"/>
      <c r="L122" s="274"/>
      <c r="M122" s="274"/>
      <c r="N122" s="274"/>
      <c r="O122" s="274"/>
      <c r="P122" s="274"/>
      <c r="Q122" s="274"/>
      <c r="R122" s="274"/>
      <c r="S122" s="274"/>
      <c r="T122" s="274"/>
      <c r="U122" s="274"/>
      <c r="V122" s="274"/>
      <c r="W122" s="274"/>
      <c r="X122" s="274"/>
    </row>
    <row r="123" spans="1:24" ht="16.5" customHeight="1">
      <c r="A123" s="272">
        <v>111</v>
      </c>
      <c r="B123" s="286">
        <f>IF('6 Obecność na treningu'!B123&lt;&gt;"",'6 Obecność na treningu'!B123,"")</f>
      </c>
      <c r="C123" s="287"/>
      <c r="D123" s="287"/>
      <c r="E123" s="274"/>
      <c r="F123" s="274"/>
      <c r="G123" s="274"/>
      <c r="H123" s="274"/>
      <c r="I123" s="274"/>
      <c r="J123" s="274"/>
      <c r="K123" s="274"/>
      <c r="L123" s="274"/>
      <c r="M123" s="274"/>
      <c r="N123" s="274"/>
      <c r="O123" s="274"/>
      <c r="P123" s="274"/>
      <c r="Q123" s="274"/>
      <c r="R123" s="274"/>
      <c r="S123" s="274"/>
      <c r="T123" s="274"/>
      <c r="U123" s="274"/>
      <c r="V123" s="274"/>
      <c r="W123" s="274"/>
      <c r="X123" s="274"/>
    </row>
    <row r="124" spans="1:24" ht="16.5" customHeight="1">
      <c r="A124" s="272">
        <v>112</v>
      </c>
      <c r="B124" s="286">
        <f>IF('6 Obecność na treningu'!B124&lt;&gt;"",'6 Obecność na treningu'!B124,"")</f>
      </c>
      <c r="C124" s="287"/>
      <c r="D124" s="287"/>
      <c r="E124" s="274"/>
      <c r="F124" s="274"/>
      <c r="G124" s="274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74"/>
      <c r="V124" s="274"/>
      <c r="W124" s="274"/>
      <c r="X124" s="274"/>
    </row>
    <row r="125" spans="1:24" ht="16.5" customHeight="1">
      <c r="A125" s="272">
        <v>113</v>
      </c>
      <c r="B125" s="286">
        <f>IF('6 Obecność na treningu'!B125&lt;&gt;"",'6 Obecność na treningu'!B125,"")</f>
      </c>
      <c r="C125" s="287"/>
      <c r="D125" s="287"/>
      <c r="E125" s="274"/>
      <c r="F125" s="274"/>
      <c r="G125" s="274"/>
      <c r="H125" s="274"/>
      <c r="I125" s="274"/>
      <c r="J125" s="274"/>
      <c r="K125" s="274"/>
      <c r="L125" s="274"/>
      <c r="M125" s="274"/>
      <c r="N125" s="274"/>
      <c r="O125" s="274"/>
      <c r="P125" s="274"/>
      <c r="Q125" s="274"/>
      <c r="R125" s="274"/>
      <c r="S125" s="274"/>
      <c r="T125" s="274"/>
      <c r="U125" s="274"/>
      <c r="V125" s="274"/>
      <c r="W125" s="274"/>
      <c r="X125" s="274"/>
    </row>
    <row r="126" spans="1:24" ht="16.5" customHeight="1">
      <c r="A126" s="272">
        <v>114</v>
      </c>
      <c r="B126" s="286">
        <f>IF('6 Obecność na treningu'!B126&lt;&gt;"",'6 Obecność na treningu'!B126,"")</f>
      </c>
      <c r="C126" s="287"/>
      <c r="D126" s="287"/>
      <c r="E126" s="274"/>
      <c r="F126" s="274"/>
      <c r="G126" s="274"/>
      <c r="H126" s="274"/>
      <c r="I126" s="274"/>
      <c r="J126" s="274"/>
      <c r="K126" s="274"/>
      <c r="L126" s="274"/>
      <c r="M126" s="274"/>
      <c r="N126" s="274"/>
      <c r="O126" s="274"/>
      <c r="P126" s="274"/>
      <c r="Q126" s="274"/>
      <c r="R126" s="274"/>
      <c r="S126" s="274"/>
      <c r="T126" s="274"/>
      <c r="U126" s="274"/>
      <c r="V126" s="274"/>
      <c r="W126" s="274"/>
      <c r="X126" s="274"/>
    </row>
    <row r="127" spans="1:24" ht="16.5" customHeight="1">
      <c r="A127" s="272">
        <v>115</v>
      </c>
      <c r="B127" s="286">
        <f>IF('6 Obecność na treningu'!B127&lt;&gt;"",'6 Obecność na treningu'!B127,"")</f>
      </c>
      <c r="C127" s="287"/>
      <c r="D127" s="287"/>
      <c r="E127" s="274"/>
      <c r="F127" s="274"/>
      <c r="G127" s="274"/>
      <c r="H127" s="274"/>
      <c r="I127" s="274"/>
      <c r="J127" s="274"/>
      <c r="K127" s="274"/>
      <c r="L127" s="274"/>
      <c r="M127" s="274"/>
      <c r="N127" s="274"/>
      <c r="O127" s="274"/>
      <c r="P127" s="274"/>
      <c r="Q127" s="274"/>
      <c r="R127" s="274"/>
      <c r="S127" s="274"/>
      <c r="T127" s="274"/>
      <c r="U127" s="274"/>
      <c r="V127" s="274"/>
      <c r="W127" s="274"/>
      <c r="X127" s="274"/>
    </row>
    <row r="128" spans="1:24" ht="16.5" customHeight="1">
      <c r="A128" s="272">
        <v>116</v>
      </c>
      <c r="B128" s="286">
        <f>IF('6 Obecność na treningu'!B128&lt;&gt;"",'6 Obecność na treningu'!B128,"")</f>
      </c>
      <c r="C128" s="287"/>
      <c r="D128" s="287"/>
      <c r="E128" s="274"/>
      <c r="F128" s="274"/>
      <c r="G128" s="274"/>
      <c r="H128" s="274"/>
      <c r="I128" s="274"/>
      <c r="J128" s="274"/>
      <c r="K128" s="274"/>
      <c r="L128" s="274"/>
      <c r="M128" s="274"/>
      <c r="N128" s="274"/>
      <c r="O128" s="274"/>
      <c r="P128" s="274"/>
      <c r="Q128" s="274"/>
      <c r="R128" s="274"/>
      <c r="S128" s="274"/>
      <c r="T128" s="274"/>
      <c r="U128" s="274"/>
      <c r="V128" s="274"/>
      <c r="W128" s="274"/>
      <c r="X128" s="274"/>
    </row>
    <row r="129" spans="1:24" ht="16.5" customHeight="1">
      <c r="A129" s="272">
        <v>117</v>
      </c>
      <c r="B129" s="286">
        <f>IF('6 Obecność na treningu'!B129&lt;&gt;"",'6 Obecność na treningu'!B129,"")</f>
      </c>
      <c r="C129" s="287"/>
      <c r="D129" s="287"/>
      <c r="E129" s="274"/>
      <c r="F129" s="274"/>
      <c r="G129" s="274"/>
      <c r="H129" s="274"/>
      <c r="I129" s="274"/>
      <c r="J129" s="274"/>
      <c r="K129" s="274"/>
      <c r="L129" s="274"/>
      <c r="M129" s="274"/>
      <c r="N129" s="274"/>
      <c r="O129" s="274"/>
      <c r="P129" s="274"/>
      <c r="Q129" s="274"/>
      <c r="R129" s="274"/>
      <c r="S129" s="274"/>
      <c r="T129" s="274"/>
      <c r="U129" s="274"/>
      <c r="V129" s="274"/>
      <c r="W129" s="274"/>
      <c r="X129" s="274"/>
    </row>
    <row r="130" spans="1:24" ht="16.5" customHeight="1">
      <c r="A130" s="272">
        <v>118</v>
      </c>
      <c r="B130" s="286">
        <f>IF('6 Obecność na treningu'!B130&lt;&gt;"",'6 Obecność na treningu'!B130,"")</f>
      </c>
      <c r="C130" s="287"/>
      <c r="D130" s="287"/>
      <c r="E130" s="274"/>
      <c r="F130" s="274"/>
      <c r="G130" s="274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74"/>
      <c r="V130" s="274"/>
      <c r="W130" s="274"/>
      <c r="X130" s="274"/>
    </row>
    <row r="131" spans="1:24" ht="16.5" customHeight="1">
      <c r="A131" s="272">
        <v>119</v>
      </c>
      <c r="B131" s="286">
        <f>IF('6 Obecność na treningu'!B131&lt;&gt;"",'6 Obecność na treningu'!B131,"")</f>
      </c>
      <c r="C131" s="287"/>
      <c r="D131" s="287"/>
      <c r="E131" s="274"/>
      <c r="F131" s="274"/>
      <c r="G131" s="274"/>
      <c r="H131" s="274"/>
      <c r="I131" s="274"/>
      <c r="J131" s="274"/>
      <c r="K131" s="274"/>
      <c r="L131" s="274"/>
      <c r="M131" s="274"/>
      <c r="N131" s="274"/>
      <c r="O131" s="274"/>
      <c r="P131" s="274"/>
      <c r="Q131" s="274"/>
      <c r="R131" s="274"/>
      <c r="S131" s="274"/>
      <c r="T131" s="274"/>
      <c r="U131" s="274"/>
      <c r="V131" s="274"/>
      <c r="W131" s="274"/>
      <c r="X131" s="274"/>
    </row>
    <row r="132" spans="1:24" ht="16.5" customHeight="1">
      <c r="A132" s="272">
        <v>120</v>
      </c>
      <c r="B132" s="286">
        <f>IF('6 Obecność na treningu'!B132&lt;&gt;"",'6 Obecność na treningu'!B132,"")</f>
      </c>
      <c r="C132" s="287"/>
      <c r="D132" s="287"/>
      <c r="E132" s="274"/>
      <c r="F132" s="274"/>
      <c r="G132" s="274"/>
      <c r="H132" s="274"/>
      <c r="I132" s="274"/>
      <c r="J132" s="274"/>
      <c r="K132" s="274"/>
      <c r="L132" s="274"/>
      <c r="M132" s="274"/>
      <c r="N132" s="274"/>
      <c r="O132" s="274"/>
      <c r="P132" s="274"/>
      <c r="Q132" s="274"/>
      <c r="R132" s="274"/>
      <c r="S132" s="274"/>
      <c r="T132" s="274"/>
      <c r="U132" s="274"/>
      <c r="V132" s="274"/>
      <c r="W132" s="274"/>
      <c r="X132" s="274"/>
    </row>
  </sheetData>
  <sheetProtection selectLockedCells="1" selectUnlockedCells="1"/>
  <mergeCells count="128">
    <mergeCell ref="E1:X1"/>
    <mergeCell ref="C2:D2"/>
    <mergeCell ref="C3:D3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E35:X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E68:X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E101:X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</mergeCells>
  <dataValidations count="4">
    <dataValidation operator="equal" allowBlank="1" showInputMessage="1" showErrorMessage="1" promptTitle="Uwaga!!!" prompt="Proszę uzupełniać tylko białe pola - pola szare wypełnią się automatycznie po wypełnieniu preliminarza!!!&#10;&#10;W polu obecności proszę wybrać właściwą wartość z rozwijanej listy!!!" sqref="A1">
      <formula1>0</formula1>
    </dataValidation>
    <dataValidation operator="equal" allowBlank="1" showInputMessage="1" showErrorMessage="1" sqref="E2:X32 E36:X66 E69:X99 E102:X132">
      <formula1>0</formula1>
    </dataValidation>
    <dataValidation type="list" operator="equal" showInputMessage="1" showErrorMessage="1" sqref="E33:W34">
      <formula1>$Z$1:$Z$3</formula1>
    </dataValidation>
    <dataValidation type="list" operator="equal" allowBlank="1" showInputMessage="1" showErrorMessage="1" sqref="X33:X34">
      <formula1>$Z$1:$Z$3</formula1>
    </dataValidation>
  </dataValidation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69"/>
  <rowBreaks count="3" manualBreakCount="3">
    <brk id="33" max="255" man="1"/>
    <brk id="67" max="255" man="1"/>
    <brk id="9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H1:AG44"/>
  <sheetViews>
    <sheetView view="pageBreakPreview" zoomScale="77" zoomScaleNormal="40" zoomScaleSheetLayoutView="77" workbookViewId="0" topLeftCell="A1">
      <selection activeCell="J11" sqref="J11"/>
    </sheetView>
  </sheetViews>
  <sheetFormatPr defaultColWidth="9.140625" defaultRowHeight="12.75"/>
  <cols>
    <col min="1" max="1" width="2.140625" style="1" customWidth="1"/>
    <col min="2" max="7" width="10.00390625" style="1" customWidth="1"/>
    <col min="8" max="8" width="62.57421875" style="1" customWidth="1"/>
    <col min="9" max="9" width="1.1484375" style="1" customWidth="1"/>
    <col min="10" max="10" width="15.00390625" style="0" customWidth="1"/>
    <col min="11" max="11" width="9.421875" style="0" customWidth="1"/>
    <col min="12" max="12" width="24.57421875" style="0" customWidth="1"/>
    <col min="13" max="14" width="9.421875" style="0" customWidth="1"/>
    <col min="15" max="15" width="16.8515625" style="0" customWidth="1"/>
    <col min="16" max="17" width="9.421875" style="0" customWidth="1"/>
    <col min="18" max="18" width="26.140625" style="0" customWidth="1"/>
    <col min="19" max="20" width="9.421875" style="0" customWidth="1"/>
    <col min="21" max="21" width="26.00390625" style="0" customWidth="1"/>
    <col min="22" max="23" width="9.421875" style="0" customWidth="1"/>
    <col min="24" max="24" width="20.28125" style="0" customWidth="1"/>
    <col min="25" max="26" width="9.421875" style="0" customWidth="1"/>
    <col min="27" max="27" width="18.7109375" style="0" customWidth="1"/>
    <col min="28" max="29" width="9.421875" style="0" customWidth="1"/>
    <col min="30" max="30" width="21.00390625" style="0" customWidth="1"/>
    <col min="31" max="32" width="9.421875" style="0" customWidth="1"/>
    <col min="33" max="33" width="22.00390625" style="0" customWidth="1"/>
    <col min="34" max="16384" width="9.421875" style="0" customWidth="1"/>
  </cols>
  <sheetData>
    <row r="1" spans="11:32" s="1" customFormat="1" ht="19.5" customHeight="1">
      <c r="K1" s="290"/>
      <c r="L1" s="283" t="s">
        <v>224</v>
      </c>
      <c r="M1" s="283"/>
      <c r="N1" s="283"/>
      <c r="Q1" s="290"/>
      <c r="R1" s="283" t="s">
        <v>224</v>
      </c>
      <c r="S1" s="283"/>
      <c r="T1" s="283"/>
      <c r="W1" s="290"/>
      <c r="X1" s="283" t="s">
        <v>224</v>
      </c>
      <c r="Y1" s="283"/>
      <c r="Z1" s="283"/>
      <c r="AC1" s="290"/>
      <c r="AD1" s="283" t="s">
        <v>224</v>
      </c>
      <c r="AE1" s="283"/>
      <c r="AF1" s="283"/>
    </row>
    <row r="2" spans="10:33" s="1" customFormat="1" ht="19.5" customHeight="1">
      <c r="J2" s="265" t="s">
        <v>212</v>
      </c>
      <c r="K2" s="1" t="str">
        <f>'5 Uwagi organizacyjne'!$C$6&amp;" "&amp;'5 Uwagi organizacyjne'!$E$6</f>
        <v>K/ </v>
      </c>
      <c r="O2" s="265" t="s">
        <v>225</v>
      </c>
      <c r="P2" s="265" t="s">
        <v>212</v>
      </c>
      <c r="Q2" s="1" t="str">
        <f>'5 Uwagi organizacyjne'!$C$6&amp;" "&amp;'5 Uwagi organizacyjne'!$E$6</f>
        <v>K/ </v>
      </c>
      <c r="U2" s="265" t="s">
        <v>225</v>
      </c>
      <c r="V2" s="265" t="s">
        <v>212</v>
      </c>
      <c r="W2" s="1" t="str">
        <f>'5 Uwagi organizacyjne'!$C$6&amp;" "&amp;'5 Uwagi organizacyjne'!$E$6</f>
        <v>K/ </v>
      </c>
      <c r="AA2" s="265" t="s">
        <v>225</v>
      </c>
      <c r="AB2" s="265" t="s">
        <v>212</v>
      </c>
      <c r="AC2" s="1" t="str">
        <f>'5 Uwagi organizacyjne'!$C$6&amp;" "&amp;'5 Uwagi organizacyjne'!$E$6</f>
        <v>K/ </v>
      </c>
      <c r="AG2" s="265" t="s">
        <v>225</v>
      </c>
    </row>
    <row r="3" spans="10:33" ht="12.75">
      <c r="J3" s="291" t="s">
        <v>209</v>
      </c>
      <c r="K3" s="291"/>
      <c r="L3" s="291"/>
      <c r="M3" s="291" t="s">
        <v>226</v>
      </c>
      <c r="N3" s="291"/>
      <c r="O3" s="291"/>
      <c r="P3" s="291" t="s">
        <v>209</v>
      </c>
      <c r="Q3" s="291"/>
      <c r="R3" s="291"/>
      <c r="S3" s="291" t="s">
        <v>226</v>
      </c>
      <c r="T3" s="291"/>
      <c r="U3" s="291"/>
      <c r="V3" s="291" t="s">
        <v>209</v>
      </c>
      <c r="W3" s="291"/>
      <c r="X3" s="291"/>
      <c r="Y3" s="291" t="s">
        <v>226</v>
      </c>
      <c r="Z3" s="291"/>
      <c r="AA3" s="291"/>
      <c r="AB3" s="291" t="s">
        <v>209</v>
      </c>
      <c r="AC3" s="291"/>
      <c r="AD3" s="291"/>
      <c r="AE3" s="291" t="s">
        <v>226</v>
      </c>
      <c r="AF3" s="291"/>
      <c r="AG3" s="291"/>
    </row>
    <row r="4" spans="10:33" ht="30" customHeight="1">
      <c r="J4" s="292" t="str">
        <f>IF('6 Obecność na treningu'!B3="","",'6 Obecność na treningu'!B3)</f>
        <v>Monika Olejnik</v>
      </c>
      <c r="K4" s="292"/>
      <c r="L4" s="292"/>
      <c r="M4" s="293" t="s">
        <v>227</v>
      </c>
      <c r="N4" s="293"/>
      <c r="O4" s="293"/>
      <c r="P4" s="292">
        <f>IF('6 Obecność na treningu'!B37="","",'6 Obecność na treningu'!B37)</f>
      </c>
      <c r="Q4" s="292"/>
      <c r="R4" s="292"/>
      <c r="S4" s="293" t="s">
        <v>227</v>
      </c>
      <c r="T4" s="293"/>
      <c r="U4" s="293"/>
      <c r="V4" s="292">
        <f>IF('6 Obecność na treningu'!B70="","",'6 Obecność na treningu'!B70)</f>
      </c>
      <c r="W4" s="292"/>
      <c r="X4" s="292"/>
      <c r="Y4" s="293" t="s">
        <v>227</v>
      </c>
      <c r="Z4" s="293"/>
      <c r="AA4" s="293"/>
      <c r="AB4" s="292">
        <f>IF('6 Obecność na treningu'!B103="","",'6 Obecność na treningu'!B103)</f>
      </c>
      <c r="AC4" s="292"/>
      <c r="AD4" s="292"/>
      <c r="AE4" s="293" t="s">
        <v>227</v>
      </c>
      <c r="AF4" s="293"/>
      <c r="AG4" s="293"/>
    </row>
    <row r="5" spans="10:33" ht="30" customHeight="1">
      <c r="J5" s="292" t="str">
        <f>IF('6 Obecność na treningu'!B4="","",'6 Obecność na treningu'!B4)</f>
        <v>Zuzanna Walczak</v>
      </c>
      <c r="K5" s="292"/>
      <c r="L5" s="292"/>
      <c r="M5" s="293" t="s">
        <v>227</v>
      </c>
      <c r="N5" s="293"/>
      <c r="O5" s="293"/>
      <c r="P5" s="292">
        <f>IF('6 Obecność na treningu'!B38="","",'6 Obecność na treningu'!B38)</f>
      </c>
      <c r="Q5" s="292"/>
      <c r="R5" s="292"/>
      <c r="S5" s="293" t="s">
        <v>227</v>
      </c>
      <c r="T5" s="293"/>
      <c r="U5" s="293"/>
      <c r="V5" s="292">
        <f>IF('6 Obecność na treningu'!B71="","",'6 Obecność na treningu'!B71)</f>
      </c>
      <c r="W5" s="292"/>
      <c r="X5" s="292"/>
      <c r="Y5" s="293" t="s">
        <v>227</v>
      </c>
      <c r="Z5" s="293"/>
      <c r="AA5" s="293"/>
      <c r="AB5" s="292">
        <f>IF('6 Obecność na treningu'!B104="","",'6 Obecność na treningu'!B104)</f>
      </c>
      <c r="AC5" s="292"/>
      <c r="AD5" s="292"/>
      <c r="AE5" s="293" t="s">
        <v>227</v>
      </c>
      <c r="AF5" s="293"/>
      <c r="AG5" s="293"/>
    </row>
    <row r="6" spans="10:33" ht="30" customHeight="1">
      <c r="J6" s="292" t="str">
        <f>IF('6 Obecność na treningu'!B5="","",'6 Obecność na treningu'!B5)</f>
        <v>Oliwia Cebieniak</v>
      </c>
      <c r="K6" s="292"/>
      <c r="L6" s="292"/>
      <c r="M6" s="293" t="s">
        <v>227</v>
      </c>
      <c r="N6" s="293"/>
      <c r="O6" s="293"/>
      <c r="P6" s="292">
        <f>IF('6 Obecność na treningu'!B39="","",'6 Obecność na treningu'!B39)</f>
      </c>
      <c r="Q6" s="292"/>
      <c r="R6" s="292"/>
      <c r="S6" s="293" t="s">
        <v>227</v>
      </c>
      <c r="T6" s="293"/>
      <c r="U6" s="293"/>
      <c r="V6" s="292">
        <f>IF('6 Obecność na treningu'!B72="","",'6 Obecność na treningu'!B72)</f>
      </c>
      <c r="W6" s="292"/>
      <c r="X6" s="292"/>
      <c r="Y6" s="293" t="s">
        <v>227</v>
      </c>
      <c r="Z6" s="293"/>
      <c r="AA6" s="293"/>
      <c r="AB6" s="292">
        <f>IF('6 Obecność na treningu'!B105="","",'6 Obecność na treningu'!B105)</f>
      </c>
      <c r="AC6" s="292"/>
      <c r="AD6" s="292"/>
      <c r="AE6" s="293" t="s">
        <v>227</v>
      </c>
      <c r="AF6" s="293"/>
      <c r="AG6" s="293"/>
    </row>
    <row r="7" spans="10:33" ht="30" customHeight="1">
      <c r="J7" s="292" t="str">
        <f>IF('6 Obecność na treningu'!B6="","",'6 Obecność na treningu'!B6)</f>
        <v>Weronika Nędzyk</v>
      </c>
      <c r="K7" s="292"/>
      <c r="L7" s="292"/>
      <c r="M7" s="293" t="s">
        <v>227</v>
      </c>
      <c r="N7" s="293"/>
      <c r="O7" s="293"/>
      <c r="P7" s="292">
        <f>IF('6 Obecność na treningu'!B40="","",'6 Obecność na treningu'!B40)</f>
      </c>
      <c r="Q7" s="292"/>
      <c r="R7" s="292"/>
      <c r="S7" s="293" t="s">
        <v>227</v>
      </c>
      <c r="T7" s="293"/>
      <c r="U7" s="293"/>
      <c r="V7" s="292">
        <f>IF('6 Obecność na treningu'!B73="","",'6 Obecność na treningu'!B73)</f>
      </c>
      <c r="W7" s="292"/>
      <c r="X7" s="292"/>
      <c r="Y7" s="293" t="s">
        <v>227</v>
      </c>
      <c r="Z7" s="293"/>
      <c r="AA7" s="293"/>
      <c r="AB7" s="292">
        <f>IF('6 Obecność na treningu'!B106="","",'6 Obecność na treningu'!B106)</f>
      </c>
      <c r="AC7" s="292"/>
      <c r="AD7" s="292"/>
      <c r="AE7" s="293" t="s">
        <v>227</v>
      </c>
      <c r="AF7" s="293"/>
      <c r="AG7" s="293"/>
    </row>
    <row r="8" spans="10:33" ht="30" customHeight="1">
      <c r="J8" s="292" t="str">
        <f>IF('6 Obecność na treningu'!B7="","",'6 Obecność na treningu'!B7)</f>
        <v>Eliza Wróblewska</v>
      </c>
      <c r="K8" s="292"/>
      <c r="L8" s="292"/>
      <c r="M8" s="293" t="s">
        <v>227</v>
      </c>
      <c r="N8" s="293"/>
      <c r="O8" s="293"/>
      <c r="P8" s="292">
        <f>IF('6 Obecność na treningu'!B41="","",'6 Obecność na treningu'!B41)</f>
      </c>
      <c r="Q8" s="292"/>
      <c r="R8" s="292"/>
      <c r="S8" s="293" t="s">
        <v>227</v>
      </c>
      <c r="T8" s="293"/>
      <c r="U8" s="293"/>
      <c r="V8" s="292">
        <f>IF('6 Obecność na treningu'!B74="","",'6 Obecność na treningu'!B74)</f>
      </c>
      <c r="W8" s="292"/>
      <c r="X8" s="292"/>
      <c r="Y8" s="293" t="s">
        <v>227</v>
      </c>
      <c r="Z8" s="293"/>
      <c r="AA8" s="293"/>
      <c r="AB8" s="292">
        <f>IF('6 Obecność na treningu'!B107="","",'6 Obecność na treningu'!B107)</f>
      </c>
      <c r="AC8" s="292"/>
      <c r="AD8" s="292"/>
      <c r="AE8" s="293" t="s">
        <v>227</v>
      </c>
      <c r="AF8" s="293"/>
      <c r="AG8" s="293"/>
    </row>
    <row r="9" spans="10:33" ht="30" customHeight="1">
      <c r="J9" s="292" t="str">
        <f>IF('6 Obecność na treningu'!B8="","",'6 Obecność na treningu'!B8)</f>
        <v>Magdalena Borowiak</v>
      </c>
      <c r="K9" s="292"/>
      <c r="L9" s="292"/>
      <c r="M9" s="293" t="s">
        <v>227</v>
      </c>
      <c r="N9" s="293"/>
      <c r="O9" s="293"/>
      <c r="P9" s="292">
        <f>IF('6 Obecność na treningu'!B42="","",'6 Obecność na treningu'!B42)</f>
      </c>
      <c r="Q9" s="292"/>
      <c r="R9" s="292"/>
      <c r="S9" s="293" t="s">
        <v>227</v>
      </c>
      <c r="T9" s="293"/>
      <c r="U9" s="293"/>
      <c r="V9" s="292">
        <f>IF('6 Obecność na treningu'!B75="","",'6 Obecność na treningu'!B75)</f>
      </c>
      <c r="W9" s="292"/>
      <c r="X9" s="292"/>
      <c r="Y9" s="293" t="s">
        <v>227</v>
      </c>
      <c r="Z9" s="293"/>
      <c r="AA9" s="293"/>
      <c r="AB9" s="292">
        <f>IF('6 Obecność na treningu'!B108="","",'6 Obecność na treningu'!B108)</f>
      </c>
      <c r="AC9" s="292"/>
      <c r="AD9" s="292"/>
      <c r="AE9" s="293" t="s">
        <v>227</v>
      </c>
      <c r="AF9" s="293"/>
      <c r="AG9" s="293"/>
    </row>
    <row r="10" spans="10:33" ht="30" customHeight="1">
      <c r="J10" s="292" t="str">
        <f>IF('6 Obecność na treningu'!B9="","",'6 Obecność na treningu'!B9)</f>
        <v>Marta Potocka</v>
      </c>
      <c r="K10" s="292"/>
      <c r="L10" s="292"/>
      <c r="M10" s="293" t="s">
        <v>227</v>
      </c>
      <c r="N10" s="293"/>
      <c r="O10" s="293"/>
      <c r="P10" s="292">
        <f>IF('6 Obecność na treningu'!B43="","",'6 Obecność na treningu'!B43)</f>
      </c>
      <c r="Q10" s="292"/>
      <c r="R10" s="292"/>
      <c r="S10" s="293" t="s">
        <v>227</v>
      </c>
      <c r="T10" s="293"/>
      <c r="U10" s="293"/>
      <c r="V10" s="292">
        <f>IF('6 Obecność na treningu'!B76="","",'6 Obecność na treningu'!B76)</f>
      </c>
      <c r="W10" s="292"/>
      <c r="X10" s="292"/>
      <c r="Y10" s="293" t="s">
        <v>227</v>
      </c>
      <c r="Z10" s="293"/>
      <c r="AA10" s="293"/>
      <c r="AB10" s="292">
        <f>IF('6 Obecność na treningu'!B109="","",'6 Obecność na treningu'!B109)</f>
      </c>
      <c r="AC10" s="292"/>
      <c r="AD10" s="292"/>
      <c r="AE10" s="293" t="s">
        <v>227</v>
      </c>
      <c r="AF10" s="293"/>
      <c r="AG10" s="293"/>
    </row>
    <row r="11" spans="10:33" ht="30" customHeight="1">
      <c r="J11" s="292" t="str">
        <f>IF('6 Obecność na treningu'!B10="","",'6 Obecność na treningu'!B10)</f>
        <v>Agata Szafran</v>
      </c>
      <c r="K11" s="292"/>
      <c r="L11" s="292"/>
      <c r="M11" s="293" t="s">
        <v>227</v>
      </c>
      <c r="N11" s="293"/>
      <c r="O11" s="293"/>
      <c r="P11" s="292">
        <f>IF('6 Obecność na treningu'!B44="","",'6 Obecność na treningu'!B44)</f>
      </c>
      <c r="Q11" s="292"/>
      <c r="R11" s="292"/>
      <c r="S11" s="293" t="s">
        <v>227</v>
      </c>
      <c r="T11" s="293"/>
      <c r="U11" s="293"/>
      <c r="V11" s="292">
        <f>IF('6 Obecność na treningu'!B77="","",'6 Obecność na treningu'!B77)</f>
      </c>
      <c r="W11" s="292"/>
      <c r="X11" s="292"/>
      <c r="Y11" s="293" t="s">
        <v>227</v>
      </c>
      <c r="Z11" s="293"/>
      <c r="AA11" s="293"/>
      <c r="AB11" s="292">
        <f>IF('6 Obecność na treningu'!B110="","",'6 Obecność na treningu'!B110)</f>
      </c>
      <c r="AC11" s="292"/>
      <c r="AD11" s="292"/>
      <c r="AE11" s="293" t="s">
        <v>227</v>
      </c>
      <c r="AF11" s="293"/>
      <c r="AG11" s="293"/>
    </row>
    <row r="12" spans="10:33" ht="30" customHeight="1">
      <c r="J12" s="292" t="str">
        <f>IF('6 Obecność na treningu'!B11="","",'6 Obecność na treningu'!B11)</f>
        <v>Iwona Miś</v>
      </c>
      <c r="K12" s="292"/>
      <c r="L12" s="292"/>
      <c r="M12" s="293" t="s">
        <v>227</v>
      </c>
      <c r="N12" s="293"/>
      <c r="O12" s="293"/>
      <c r="P12" s="292">
        <f>IF('6 Obecność na treningu'!B45="","",'6 Obecność na treningu'!B45)</f>
      </c>
      <c r="Q12" s="292"/>
      <c r="R12" s="292"/>
      <c r="S12" s="293" t="s">
        <v>227</v>
      </c>
      <c r="T12" s="293"/>
      <c r="U12" s="293"/>
      <c r="V12" s="292">
        <f>IF('6 Obecność na treningu'!B78="","",'6 Obecność na treningu'!B78)</f>
      </c>
      <c r="W12" s="292"/>
      <c r="X12" s="292"/>
      <c r="Y12" s="293" t="s">
        <v>227</v>
      </c>
      <c r="Z12" s="293"/>
      <c r="AA12" s="293"/>
      <c r="AB12" s="292">
        <f>IF('6 Obecność na treningu'!B111="","",'6 Obecność na treningu'!B111)</f>
      </c>
      <c r="AC12" s="292"/>
      <c r="AD12" s="292"/>
      <c r="AE12" s="293" t="s">
        <v>227</v>
      </c>
      <c r="AF12" s="293"/>
      <c r="AG12" s="293"/>
    </row>
    <row r="13" spans="10:33" ht="30" customHeight="1">
      <c r="J13" s="292" t="str">
        <f>IF('6 Obecność na treningu'!B12="","",'6 Obecność na treningu'!B12)</f>
        <v>Kinga Kostera</v>
      </c>
      <c r="K13" s="292"/>
      <c r="L13" s="292"/>
      <c r="M13" s="293" t="s">
        <v>227</v>
      </c>
      <c r="N13" s="293"/>
      <c r="O13" s="293"/>
      <c r="P13" s="292">
        <f>IF('6 Obecność na treningu'!B46="","",'6 Obecność na treningu'!B46)</f>
      </c>
      <c r="Q13" s="292"/>
      <c r="R13" s="292"/>
      <c r="S13" s="293" t="s">
        <v>227</v>
      </c>
      <c r="T13" s="293"/>
      <c r="U13" s="293"/>
      <c r="V13" s="292">
        <f>IF('6 Obecność na treningu'!B79="","",'6 Obecność na treningu'!B79)</f>
      </c>
      <c r="W13" s="292"/>
      <c r="X13" s="292"/>
      <c r="Y13" s="293" t="s">
        <v>227</v>
      </c>
      <c r="Z13" s="293"/>
      <c r="AA13" s="293"/>
      <c r="AB13" s="292">
        <f>IF('6 Obecność na treningu'!B112="","",'6 Obecność na treningu'!B112)</f>
      </c>
      <c r="AC13" s="292"/>
      <c r="AD13" s="292"/>
      <c r="AE13" s="293" t="s">
        <v>227</v>
      </c>
      <c r="AF13" s="293"/>
      <c r="AG13" s="293"/>
    </row>
    <row r="14" spans="10:33" ht="30" customHeight="1">
      <c r="J14" s="292" t="str">
        <f>IF('6 Obecność na treningu'!B13="","",'6 Obecność na treningu'!B13)</f>
        <v>Anna Szabała </v>
      </c>
      <c r="K14" s="292"/>
      <c r="L14" s="292"/>
      <c r="M14" s="293" t="s">
        <v>227</v>
      </c>
      <c r="N14" s="293"/>
      <c r="O14" s="293"/>
      <c r="P14" s="292">
        <f>IF('6 Obecność na treningu'!B47="","",'6 Obecność na treningu'!B47)</f>
      </c>
      <c r="Q14" s="292"/>
      <c r="R14" s="292"/>
      <c r="S14" s="293" t="s">
        <v>227</v>
      </c>
      <c r="T14" s="293"/>
      <c r="U14" s="293"/>
      <c r="V14" s="292">
        <f>IF('6 Obecność na treningu'!B80="","",'6 Obecność na treningu'!B80)</f>
      </c>
      <c r="W14" s="292"/>
      <c r="X14" s="292"/>
      <c r="Y14" s="293" t="s">
        <v>227</v>
      </c>
      <c r="Z14" s="293"/>
      <c r="AA14" s="293"/>
      <c r="AB14" s="292">
        <f>IF('6 Obecność na treningu'!B113="","",'6 Obecność na treningu'!B113)</f>
      </c>
      <c r="AC14" s="292"/>
      <c r="AD14" s="292"/>
      <c r="AE14" s="293" t="s">
        <v>227</v>
      </c>
      <c r="AF14" s="293"/>
      <c r="AG14" s="293"/>
    </row>
    <row r="15" spans="10:33" ht="30" customHeight="1">
      <c r="J15" s="292">
        <f>IF('6 Obecność na treningu'!B14="","",'6 Obecność na treningu'!B14)</f>
      </c>
      <c r="K15" s="292"/>
      <c r="L15" s="292"/>
      <c r="M15" s="293" t="s">
        <v>227</v>
      </c>
      <c r="N15" s="293"/>
      <c r="O15" s="293"/>
      <c r="P15" s="292">
        <f>IF('6 Obecność na treningu'!B48="","",'6 Obecność na treningu'!B48)</f>
      </c>
      <c r="Q15" s="292"/>
      <c r="R15" s="292"/>
      <c r="S15" s="293" t="s">
        <v>227</v>
      </c>
      <c r="T15" s="293"/>
      <c r="U15" s="293"/>
      <c r="V15" s="292">
        <f>IF('6 Obecność na treningu'!B81="","",'6 Obecność na treningu'!B81)</f>
      </c>
      <c r="W15" s="292"/>
      <c r="X15" s="292"/>
      <c r="Y15" s="293" t="s">
        <v>227</v>
      </c>
      <c r="Z15" s="293"/>
      <c r="AA15" s="293"/>
      <c r="AB15" s="292">
        <f>IF('6 Obecność na treningu'!B114="","",'6 Obecność na treningu'!B114)</f>
      </c>
      <c r="AC15" s="292"/>
      <c r="AD15" s="292"/>
      <c r="AE15" s="293" t="s">
        <v>227</v>
      </c>
      <c r="AF15" s="293"/>
      <c r="AG15" s="293"/>
    </row>
    <row r="16" spans="10:33" ht="30" customHeight="1">
      <c r="J16" s="292">
        <f>IF('6 Obecność na treningu'!B15="","",'6 Obecność na treningu'!B15)</f>
      </c>
      <c r="K16" s="292"/>
      <c r="L16" s="292"/>
      <c r="M16" s="293" t="s">
        <v>227</v>
      </c>
      <c r="N16" s="293"/>
      <c r="O16" s="293"/>
      <c r="P16" s="292">
        <f>IF('6 Obecność na treningu'!B49="","",'6 Obecność na treningu'!B49)</f>
      </c>
      <c r="Q16" s="292"/>
      <c r="R16" s="292"/>
      <c r="S16" s="293" t="s">
        <v>227</v>
      </c>
      <c r="T16" s="293"/>
      <c r="U16" s="293"/>
      <c r="V16" s="292">
        <f>IF('6 Obecność na treningu'!B82="","",'6 Obecność na treningu'!B82)</f>
      </c>
      <c r="W16" s="292"/>
      <c r="X16" s="292"/>
      <c r="Y16" s="293" t="s">
        <v>227</v>
      </c>
      <c r="Z16" s="293"/>
      <c r="AA16" s="293"/>
      <c r="AB16" s="292">
        <f>IF('6 Obecność na treningu'!B115="","",'6 Obecność na treningu'!B115)</f>
      </c>
      <c r="AC16" s="292"/>
      <c r="AD16" s="292"/>
      <c r="AE16" s="293" t="s">
        <v>227</v>
      </c>
      <c r="AF16" s="293"/>
      <c r="AG16" s="293"/>
    </row>
    <row r="17" spans="10:33" ht="30" customHeight="1">
      <c r="J17" s="292">
        <f>IF('6 Obecność na treningu'!B16="","",'6 Obecność na treningu'!B16)</f>
      </c>
      <c r="K17" s="292"/>
      <c r="L17" s="292"/>
      <c r="M17" s="293" t="s">
        <v>227</v>
      </c>
      <c r="N17" s="293"/>
      <c r="O17" s="293"/>
      <c r="P17" s="292">
        <f>IF('6 Obecność na treningu'!B50="","",'6 Obecność na treningu'!B50)</f>
      </c>
      <c r="Q17" s="292"/>
      <c r="R17" s="292"/>
      <c r="S17" s="293" t="s">
        <v>227</v>
      </c>
      <c r="T17" s="293"/>
      <c r="U17" s="293"/>
      <c r="V17" s="292">
        <f>IF('6 Obecność na treningu'!B83="","",'6 Obecność na treningu'!B83)</f>
      </c>
      <c r="W17" s="292"/>
      <c r="X17" s="292"/>
      <c r="Y17" s="293" t="s">
        <v>227</v>
      </c>
      <c r="Z17" s="293"/>
      <c r="AA17" s="293"/>
      <c r="AB17" s="292">
        <f>IF('6 Obecność na treningu'!B116="","",'6 Obecność na treningu'!B116)</f>
      </c>
      <c r="AC17" s="292"/>
      <c r="AD17" s="292"/>
      <c r="AE17" s="293" t="s">
        <v>227</v>
      </c>
      <c r="AF17" s="293"/>
      <c r="AG17" s="293"/>
    </row>
    <row r="18" spans="10:33" ht="30" customHeight="1">
      <c r="J18" s="292">
        <f>IF('6 Obecność na treningu'!B17="","",'6 Obecność na treningu'!B17)</f>
      </c>
      <c r="K18" s="292"/>
      <c r="L18" s="292"/>
      <c r="M18" s="293" t="s">
        <v>227</v>
      </c>
      <c r="N18" s="293"/>
      <c r="O18" s="293"/>
      <c r="P18" s="292">
        <f>IF('6 Obecność na treningu'!B51="","",'6 Obecność na treningu'!B51)</f>
      </c>
      <c r="Q18" s="292"/>
      <c r="R18" s="292"/>
      <c r="S18" s="293" t="s">
        <v>227</v>
      </c>
      <c r="T18" s="293"/>
      <c r="U18" s="293"/>
      <c r="V18" s="292">
        <f>IF('6 Obecność na treningu'!B84="","",'6 Obecność na treningu'!B84)</f>
      </c>
      <c r="W18" s="292"/>
      <c r="X18" s="292"/>
      <c r="Y18" s="293" t="s">
        <v>227</v>
      </c>
      <c r="Z18" s="293"/>
      <c r="AA18" s="293"/>
      <c r="AB18" s="292">
        <f>IF('6 Obecność na treningu'!B117="","",'6 Obecność na treningu'!B117)</f>
      </c>
      <c r="AC18" s="292"/>
      <c r="AD18" s="292"/>
      <c r="AE18" s="293" t="s">
        <v>227</v>
      </c>
      <c r="AF18" s="293"/>
      <c r="AG18" s="293"/>
    </row>
    <row r="19" spans="10:33" ht="30" customHeight="1">
      <c r="J19" s="292">
        <f>IF('6 Obecność na treningu'!B18="","",'6 Obecność na treningu'!B18)</f>
      </c>
      <c r="K19" s="292"/>
      <c r="L19" s="292"/>
      <c r="M19" s="293" t="s">
        <v>227</v>
      </c>
      <c r="N19" s="293"/>
      <c r="O19" s="293"/>
      <c r="P19" s="292">
        <f>IF('6 Obecność na treningu'!B52="","",'6 Obecność na treningu'!B52)</f>
      </c>
      <c r="Q19" s="292"/>
      <c r="R19" s="292"/>
      <c r="S19" s="293" t="s">
        <v>227</v>
      </c>
      <c r="T19" s="293"/>
      <c r="U19" s="293"/>
      <c r="V19" s="292">
        <f>IF('6 Obecność na treningu'!B85="","",'6 Obecność na treningu'!B85)</f>
      </c>
      <c r="W19" s="292"/>
      <c r="X19" s="292"/>
      <c r="Y19" s="293" t="s">
        <v>227</v>
      </c>
      <c r="Z19" s="293"/>
      <c r="AA19" s="293"/>
      <c r="AB19" s="292">
        <f>IF('6 Obecność na treningu'!B118="","",'6 Obecność na treningu'!B118)</f>
      </c>
      <c r="AC19" s="292"/>
      <c r="AD19" s="292"/>
      <c r="AE19" s="293" t="s">
        <v>227</v>
      </c>
      <c r="AF19" s="293"/>
      <c r="AG19" s="293"/>
    </row>
    <row r="20" spans="10:33" ht="30" customHeight="1">
      <c r="J20" s="292">
        <f>IF('6 Obecność na treningu'!B19="","",'6 Obecność na treningu'!B19)</f>
      </c>
      <c r="K20" s="292"/>
      <c r="L20" s="292"/>
      <c r="M20" s="293" t="s">
        <v>227</v>
      </c>
      <c r="N20" s="293"/>
      <c r="O20" s="293"/>
      <c r="P20" s="292">
        <f>IF('6 Obecność na treningu'!B53="","",'6 Obecność na treningu'!B53)</f>
      </c>
      <c r="Q20" s="292"/>
      <c r="R20" s="292"/>
      <c r="S20" s="293" t="s">
        <v>227</v>
      </c>
      <c r="T20" s="293"/>
      <c r="U20" s="293"/>
      <c r="V20" s="292">
        <f>IF('6 Obecność na treningu'!B86="","",'6 Obecność na treningu'!B86)</f>
      </c>
      <c r="W20" s="292"/>
      <c r="X20" s="292"/>
      <c r="Y20" s="293" t="s">
        <v>227</v>
      </c>
      <c r="Z20" s="293"/>
      <c r="AA20" s="293"/>
      <c r="AB20" s="292">
        <f>IF('6 Obecność na treningu'!B119="","",'6 Obecność na treningu'!B119)</f>
      </c>
      <c r="AC20" s="292"/>
      <c r="AD20" s="292"/>
      <c r="AE20" s="293" t="s">
        <v>227</v>
      </c>
      <c r="AF20" s="293"/>
      <c r="AG20" s="293"/>
    </row>
    <row r="21" spans="10:33" ht="30" customHeight="1">
      <c r="J21" s="292">
        <f>IF('6 Obecność na treningu'!B20="","",'6 Obecność na treningu'!B20)</f>
      </c>
      <c r="K21" s="292"/>
      <c r="L21" s="292"/>
      <c r="M21" s="293" t="s">
        <v>227</v>
      </c>
      <c r="N21" s="293"/>
      <c r="O21" s="293"/>
      <c r="P21" s="292">
        <f>IF('6 Obecność na treningu'!B54="","",'6 Obecność na treningu'!B54)</f>
      </c>
      <c r="Q21" s="292"/>
      <c r="R21" s="292"/>
      <c r="S21" s="293" t="s">
        <v>227</v>
      </c>
      <c r="T21" s="293"/>
      <c r="U21" s="293"/>
      <c r="V21" s="292">
        <f>IF('6 Obecność na treningu'!B87="","",'6 Obecność na treningu'!B87)</f>
      </c>
      <c r="W21" s="292"/>
      <c r="X21" s="292"/>
      <c r="Y21" s="293" t="s">
        <v>227</v>
      </c>
      <c r="Z21" s="293"/>
      <c r="AA21" s="293"/>
      <c r="AB21" s="292">
        <f>IF('6 Obecność na treningu'!B120="","",'6 Obecność na treningu'!B120)</f>
      </c>
      <c r="AC21" s="292"/>
      <c r="AD21" s="292"/>
      <c r="AE21" s="293" t="s">
        <v>227</v>
      </c>
      <c r="AF21" s="293"/>
      <c r="AG21" s="293"/>
    </row>
    <row r="22" spans="10:33" ht="30" customHeight="1">
      <c r="J22" s="292">
        <f>IF('6 Obecność na treningu'!B21="","",'6 Obecność na treningu'!B21)</f>
      </c>
      <c r="K22" s="292"/>
      <c r="L22" s="292"/>
      <c r="M22" s="293" t="s">
        <v>227</v>
      </c>
      <c r="N22" s="293"/>
      <c r="O22" s="293"/>
      <c r="P22" s="292">
        <f>IF('6 Obecność na treningu'!B55="","",'6 Obecność na treningu'!B55)</f>
      </c>
      <c r="Q22" s="292"/>
      <c r="R22" s="292"/>
      <c r="S22" s="293" t="s">
        <v>227</v>
      </c>
      <c r="T22" s="293"/>
      <c r="U22" s="293"/>
      <c r="V22" s="292">
        <f>IF('6 Obecność na treningu'!B88="","",'6 Obecność na treningu'!B88)</f>
      </c>
      <c r="W22" s="292"/>
      <c r="X22" s="292"/>
      <c r="Y22" s="293" t="s">
        <v>227</v>
      </c>
      <c r="Z22" s="293"/>
      <c r="AA22" s="293"/>
      <c r="AB22" s="292">
        <f>IF('6 Obecność na treningu'!B121="","",'6 Obecność na treningu'!B121)</f>
      </c>
      <c r="AC22" s="292"/>
      <c r="AD22" s="292"/>
      <c r="AE22" s="293" t="s">
        <v>227</v>
      </c>
      <c r="AF22" s="293"/>
      <c r="AG22" s="293"/>
    </row>
    <row r="23" spans="10:33" ht="30" customHeight="1">
      <c r="J23" s="292">
        <f>IF('6 Obecność na treningu'!B22="","",'6 Obecność na treningu'!B22)</f>
      </c>
      <c r="K23" s="292"/>
      <c r="L23" s="292"/>
      <c r="M23" s="293" t="s">
        <v>227</v>
      </c>
      <c r="N23" s="293"/>
      <c r="O23" s="293"/>
      <c r="P23" s="292">
        <f>IF('6 Obecność na treningu'!B56="","",'6 Obecność na treningu'!B56)</f>
      </c>
      <c r="Q23" s="292"/>
      <c r="R23" s="292"/>
      <c r="S23" s="293" t="s">
        <v>227</v>
      </c>
      <c r="T23" s="293"/>
      <c r="U23" s="293"/>
      <c r="V23" s="292">
        <f>IF('6 Obecność na treningu'!B89="","",'6 Obecność na treningu'!B89)</f>
      </c>
      <c r="W23" s="292"/>
      <c r="X23" s="292"/>
      <c r="Y23" s="293" t="s">
        <v>227</v>
      </c>
      <c r="Z23" s="293"/>
      <c r="AA23" s="293"/>
      <c r="AB23" s="292">
        <f>IF('6 Obecność na treningu'!B122="","",'6 Obecność na treningu'!B122)</f>
      </c>
      <c r="AC23" s="292"/>
      <c r="AD23" s="292"/>
      <c r="AE23" s="293" t="s">
        <v>227</v>
      </c>
      <c r="AF23" s="293"/>
      <c r="AG23" s="293"/>
    </row>
    <row r="24" spans="10:33" ht="30" customHeight="1">
      <c r="J24" s="292">
        <f>IF('6 Obecność na treningu'!B23="","",'6 Obecność na treningu'!B23)</f>
      </c>
      <c r="K24" s="292"/>
      <c r="L24" s="292"/>
      <c r="M24" s="293" t="s">
        <v>227</v>
      </c>
      <c r="N24" s="293"/>
      <c r="O24" s="293"/>
      <c r="P24" s="292">
        <f>IF('6 Obecność na treningu'!B57="","",'6 Obecność na treningu'!B57)</f>
      </c>
      <c r="Q24" s="292"/>
      <c r="R24" s="292"/>
      <c r="S24" s="293" t="s">
        <v>227</v>
      </c>
      <c r="T24" s="293"/>
      <c r="U24" s="293"/>
      <c r="V24" s="292">
        <f>IF('6 Obecność na treningu'!B90="","",'6 Obecność na treningu'!B90)</f>
      </c>
      <c r="W24" s="292"/>
      <c r="X24" s="292"/>
      <c r="Y24" s="293" t="s">
        <v>227</v>
      </c>
      <c r="Z24" s="293"/>
      <c r="AA24" s="293"/>
      <c r="AB24" s="292">
        <f>IF('6 Obecność na treningu'!B123="","",'6 Obecność na treningu'!B123)</f>
      </c>
      <c r="AC24" s="292"/>
      <c r="AD24" s="292"/>
      <c r="AE24" s="293" t="s">
        <v>227</v>
      </c>
      <c r="AF24" s="293"/>
      <c r="AG24" s="293"/>
    </row>
    <row r="25" spans="10:33" ht="30" customHeight="1">
      <c r="J25" s="292">
        <f>IF('6 Obecność na treningu'!B24="","",'6 Obecność na treningu'!B24)</f>
      </c>
      <c r="K25" s="292"/>
      <c r="L25" s="292"/>
      <c r="M25" s="293" t="s">
        <v>227</v>
      </c>
      <c r="N25" s="293"/>
      <c r="O25" s="293"/>
      <c r="P25" s="292">
        <f>IF('6 Obecność na treningu'!B58="","",'6 Obecność na treningu'!B58)</f>
      </c>
      <c r="Q25" s="292"/>
      <c r="R25" s="292"/>
      <c r="S25" s="293" t="s">
        <v>227</v>
      </c>
      <c r="T25" s="293"/>
      <c r="U25" s="293"/>
      <c r="V25" s="292">
        <f>IF('6 Obecność na treningu'!B91="","",'6 Obecność na treningu'!B91)</f>
      </c>
      <c r="W25" s="292"/>
      <c r="X25" s="292"/>
      <c r="Y25" s="293" t="s">
        <v>227</v>
      </c>
      <c r="Z25" s="293"/>
      <c r="AA25" s="293"/>
      <c r="AB25" s="292">
        <f>IF('6 Obecność na treningu'!B124="","",'6 Obecność na treningu'!B124)</f>
      </c>
      <c r="AC25" s="292"/>
      <c r="AD25" s="292"/>
      <c r="AE25" s="293" t="s">
        <v>227</v>
      </c>
      <c r="AF25" s="293"/>
      <c r="AG25" s="293"/>
    </row>
    <row r="26" spans="10:33" ht="30" customHeight="1">
      <c r="J26" s="292">
        <f>IF('6 Obecność na treningu'!B25="","",'6 Obecność na treningu'!B25)</f>
      </c>
      <c r="K26" s="292"/>
      <c r="L26" s="292"/>
      <c r="M26" s="293" t="s">
        <v>227</v>
      </c>
      <c r="N26" s="293"/>
      <c r="O26" s="293"/>
      <c r="P26" s="292">
        <f>IF('6 Obecność na treningu'!B59="","",'6 Obecność na treningu'!B59)</f>
      </c>
      <c r="Q26" s="292"/>
      <c r="R26" s="292"/>
      <c r="S26" s="293" t="s">
        <v>227</v>
      </c>
      <c r="T26" s="293"/>
      <c r="U26" s="293"/>
      <c r="V26" s="292">
        <f>IF('6 Obecność na treningu'!B92="","",'6 Obecność na treningu'!B92)</f>
      </c>
      <c r="W26" s="292"/>
      <c r="X26" s="292"/>
      <c r="Y26" s="293" t="s">
        <v>227</v>
      </c>
      <c r="Z26" s="293"/>
      <c r="AA26" s="293"/>
      <c r="AB26" s="292">
        <f>IF('6 Obecność na treningu'!B125="","",'6 Obecność na treningu'!B125)</f>
      </c>
      <c r="AC26" s="292"/>
      <c r="AD26" s="292"/>
      <c r="AE26" s="293" t="s">
        <v>227</v>
      </c>
      <c r="AF26" s="293"/>
      <c r="AG26" s="293"/>
    </row>
    <row r="27" spans="10:33" ht="30" customHeight="1">
      <c r="J27" s="292">
        <f>IF('6 Obecność na treningu'!B26="","",'6 Obecność na treningu'!B26)</f>
      </c>
      <c r="K27" s="292"/>
      <c r="L27" s="292"/>
      <c r="M27" s="293" t="s">
        <v>227</v>
      </c>
      <c r="N27" s="293"/>
      <c r="O27" s="293"/>
      <c r="P27" s="292">
        <f>IF('6 Obecność na treningu'!B60="","",'6 Obecność na treningu'!B60)</f>
      </c>
      <c r="Q27" s="292"/>
      <c r="R27" s="292"/>
      <c r="S27" s="293" t="s">
        <v>227</v>
      </c>
      <c r="T27" s="293"/>
      <c r="U27" s="293"/>
      <c r="V27" s="292">
        <f>IF('6 Obecność na treningu'!B93="","",'6 Obecność na treningu'!B93)</f>
      </c>
      <c r="W27" s="292"/>
      <c r="X27" s="292"/>
      <c r="Y27" s="293" t="s">
        <v>227</v>
      </c>
      <c r="Z27" s="293"/>
      <c r="AA27" s="293"/>
      <c r="AB27" s="292">
        <f>IF('6 Obecność na treningu'!B126="","",'6 Obecność na treningu'!B126)</f>
      </c>
      <c r="AC27" s="292"/>
      <c r="AD27" s="292"/>
      <c r="AE27" s="293" t="s">
        <v>227</v>
      </c>
      <c r="AF27" s="293"/>
      <c r="AG27" s="293"/>
    </row>
    <row r="28" spans="10:33" ht="30" customHeight="1">
      <c r="J28" s="292">
        <f>IF('6 Obecność na treningu'!B27="","",'6 Obecność na treningu'!B27)</f>
      </c>
      <c r="K28" s="292"/>
      <c r="L28" s="292"/>
      <c r="M28" s="293" t="s">
        <v>227</v>
      </c>
      <c r="N28" s="293"/>
      <c r="O28" s="293"/>
      <c r="P28" s="292">
        <f>IF('6 Obecność na treningu'!B61="","",'6 Obecność na treningu'!B61)</f>
      </c>
      <c r="Q28" s="292"/>
      <c r="R28" s="292"/>
      <c r="S28" s="293" t="s">
        <v>227</v>
      </c>
      <c r="T28" s="293"/>
      <c r="U28" s="293"/>
      <c r="V28" s="292">
        <f>IF('6 Obecność na treningu'!B94="","",'6 Obecność na treningu'!B94)</f>
      </c>
      <c r="W28" s="292"/>
      <c r="X28" s="292"/>
      <c r="Y28" s="293" t="s">
        <v>227</v>
      </c>
      <c r="Z28" s="293"/>
      <c r="AA28" s="293"/>
      <c r="AB28" s="292">
        <f>IF('6 Obecność na treningu'!B127="","",'6 Obecność na treningu'!B127)</f>
      </c>
      <c r="AC28" s="292"/>
      <c r="AD28" s="292"/>
      <c r="AE28" s="293" t="s">
        <v>227</v>
      </c>
      <c r="AF28" s="293"/>
      <c r="AG28" s="293"/>
    </row>
    <row r="29" spans="10:33" ht="30" customHeight="1">
      <c r="J29" s="292">
        <f>IF('6 Obecność na treningu'!B28="","",'6 Obecność na treningu'!B28)</f>
      </c>
      <c r="K29" s="292"/>
      <c r="L29" s="292"/>
      <c r="M29" s="293" t="s">
        <v>227</v>
      </c>
      <c r="N29" s="293"/>
      <c r="O29" s="293"/>
      <c r="P29" s="292">
        <f>IF('6 Obecność na treningu'!B62="","",'6 Obecność na treningu'!B62)</f>
      </c>
      <c r="Q29" s="292"/>
      <c r="R29" s="292"/>
      <c r="S29" s="293" t="s">
        <v>227</v>
      </c>
      <c r="T29" s="293"/>
      <c r="U29" s="293"/>
      <c r="V29" s="292">
        <f>IF('6 Obecność na treningu'!B95="","",'6 Obecność na treningu'!B95)</f>
      </c>
      <c r="W29" s="292"/>
      <c r="X29" s="292"/>
      <c r="Y29" s="293" t="s">
        <v>227</v>
      </c>
      <c r="Z29" s="293"/>
      <c r="AA29" s="293"/>
      <c r="AB29" s="292">
        <f>IF('6 Obecność na treningu'!B128="","",'6 Obecność na treningu'!B128)</f>
      </c>
      <c r="AC29" s="292"/>
      <c r="AD29" s="292"/>
      <c r="AE29" s="293" t="s">
        <v>227</v>
      </c>
      <c r="AF29" s="293"/>
      <c r="AG29" s="293"/>
    </row>
    <row r="30" spans="10:33" ht="30" customHeight="1">
      <c r="J30" s="292">
        <f>IF('6 Obecność na treningu'!B29="","",'6 Obecność na treningu'!B29)</f>
      </c>
      <c r="K30" s="292"/>
      <c r="L30" s="292"/>
      <c r="M30" s="293" t="s">
        <v>227</v>
      </c>
      <c r="N30" s="293"/>
      <c r="O30" s="293"/>
      <c r="P30" s="292">
        <f>IF('6 Obecność na treningu'!B63="","",'6 Obecność na treningu'!B63)</f>
      </c>
      <c r="Q30" s="292"/>
      <c r="R30" s="292"/>
      <c r="S30" s="293" t="s">
        <v>227</v>
      </c>
      <c r="T30" s="293"/>
      <c r="U30" s="293"/>
      <c r="V30" s="292">
        <f>IF('6 Obecność na treningu'!B96="","",'6 Obecność na treningu'!B96)</f>
      </c>
      <c r="W30" s="292"/>
      <c r="X30" s="292"/>
      <c r="Y30" s="293" t="s">
        <v>227</v>
      </c>
      <c r="Z30" s="293"/>
      <c r="AA30" s="293"/>
      <c r="AB30" s="292">
        <f>IF('6 Obecność na treningu'!B129="","",'6 Obecność na treningu'!B129)</f>
      </c>
      <c r="AC30" s="292"/>
      <c r="AD30" s="292"/>
      <c r="AE30" s="293" t="s">
        <v>227</v>
      </c>
      <c r="AF30" s="293"/>
      <c r="AG30" s="293"/>
    </row>
    <row r="31" spans="10:33" ht="30" customHeight="1">
      <c r="J31" s="292">
        <f>IF('6 Obecność na treningu'!B30="","",'6 Obecność na treningu'!B30)</f>
      </c>
      <c r="K31" s="292"/>
      <c r="L31" s="292"/>
      <c r="M31" s="293" t="s">
        <v>227</v>
      </c>
      <c r="N31" s="293"/>
      <c r="O31" s="293"/>
      <c r="P31" s="292">
        <f>IF('6 Obecność na treningu'!B64="","",'6 Obecność na treningu'!B64)</f>
      </c>
      <c r="Q31" s="292"/>
      <c r="R31" s="292"/>
      <c r="S31" s="293" t="s">
        <v>227</v>
      </c>
      <c r="T31" s="293"/>
      <c r="U31" s="293"/>
      <c r="V31" s="292">
        <f>IF('6 Obecność na treningu'!B97="","",'6 Obecność na treningu'!B97)</f>
      </c>
      <c r="W31" s="292"/>
      <c r="X31" s="292"/>
      <c r="Y31" s="293" t="s">
        <v>227</v>
      </c>
      <c r="Z31" s="293"/>
      <c r="AA31" s="293"/>
      <c r="AB31" s="292">
        <f>IF('6 Obecność na treningu'!B130="","",'6 Obecność na treningu'!B130)</f>
      </c>
      <c r="AC31" s="292"/>
      <c r="AD31" s="292"/>
      <c r="AE31" s="293" t="s">
        <v>227</v>
      </c>
      <c r="AF31" s="293"/>
      <c r="AG31" s="293"/>
    </row>
    <row r="32" spans="10:33" ht="30" customHeight="1">
      <c r="J32" s="292">
        <f>IF('6 Obecność na treningu'!B31="","",'6 Obecność na treningu'!B31)</f>
      </c>
      <c r="K32" s="292"/>
      <c r="L32" s="292"/>
      <c r="M32" s="293" t="s">
        <v>227</v>
      </c>
      <c r="N32" s="293"/>
      <c r="O32" s="293"/>
      <c r="P32" s="292">
        <f>IF('6 Obecność na treningu'!B65="","",'6 Obecność na treningu'!B65)</f>
      </c>
      <c r="Q32" s="292"/>
      <c r="R32" s="292"/>
      <c r="S32" s="293" t="s">
        <v>227</v>
      </c>
      <c r="T32" s="293"/>
      <c r="U32" s="293"/>
      <c r="V32" s="292">
        <f>IF('6 Obecność na treningu'!B98="","",'6 Obecność na treningu'!B98)</f>
      </c>
      <c r="W32" s="292"/>
      <c r="X32" s="292"/>
      <c r="Y32" s="293" t="s">
        <v>227</v>
      </c>
      <c r="Z32" s="293"/>
      <c r="AA32" s="293"/>
      <c r="AB32" s="292">
        <f>IF('6 Obecność na treningu'!B131="","",'6 Obecność na treningu'!B131)</f>
      </c>
      <c r="AC32" s="292"/>
      <c r="AD32" s="292"/>
      <c r="AE32" s="293" t="s">
        <v>227</v>
      </c>
      <c r="AF32" s="293"/>
      <c r="AG32" s="293"/>
    </row>
    <row r="33" spans="10:33" ht="30" customHeight="1">
      <c r="J33" s="292">
        <f>IF('6 Obecność na treningu'!B32="","",'6 Obecność na treningu'!B32)</f>
      </c>
      <c r="K33" s="292"/>
      <c r="L33" s="292"/>
      <c r="M33" s="293" t="s">
        <v>227</v>
      </c>
      <c r="N33" s="293"/>
      <c r="O33" s="293"/>
      <c r="P33" s="292">
        <f>IF('6 Obecność na treningu'!B66="","",'6 Obecność na treningu'!B66)</f>
      </c>
      <c r="Q33" s="292"/>
      <c r="R33" s="292"/>
      <c r="S33" s="293" t="s">
        <v>227</v>
      </c>
      <c r="T33" s="293"/>
      <c r="U33" s="293"/>
      <c r="V33" s="292">
        <f>IF('6 Obecność na treningu'!B99="","",'6 Obecność na treningu'!B99)</f>
      </c>
      <c r="W33" s="292"/>
      <c r="X33" s="292"/>
      <c r="Y33" s="293" t="s">
        <v>227</v>
      </c>
      <c r="Z33" s="293"/>
      <c r="AA33" s="293"/>
      <c r="AB33" s="292">
        <f>IF('6 Obecność na treningu'!B132="","",'6 Obecność na treningu'!B132)</f>
      </c>
      <c r="AC33" s="292"/>
      <c r="AD33" s="292"/>
      <c r="AE33" s="293" t="s">
        <v>227</v>
      </c>
      <c r="AF33" s="293"/>
      <c r="AG33" s="293"/>
    </row>
    <row r="34" spans="8:29" ht="30" customHeight="1">
      <c r="H34" s="294" t="s">
        <v>228</v>
      </c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</row>
    <row r="35" spans="10:33" ht="30" customHeight="1">
      <c r="J35" s="295" t="s">
        <v>229</v>
      </c>
      <c r="K35" s="295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</row>
    <row r="36" spans="10:33" ht="30" customHeight="1">
      <c r="J36" s="295"/>
      <c r="K36" s="295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5"/>
      <c r="AD36" s="295"/>
      <c r="AE36" s="295"/>
      <c r="AF36" s="295"/>
      <c r="AG36" s="295"/>
    </row>
    <row r="37" spans="10:33" ht="30" customHeight="1">
      <c r="J37" s="295"/>
      <c r="K37" s="295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5"/>
      <c r="AD37" s="295"/>
      <c r="AE37" s="295"/>
      <c r="AF37" s="295"/>
      <c r="AG37" s="295"/>
    </row>
    <row r="38" spans="10:33" ht="30" customHeight="1"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</row>
    <row r="39" spans="10:33" ht="30" customHeight="1">
      <c r="J39" s="295"/>
      <c r="K39" s="295"/>
      <c r="L39" s="295"/>
      <c r="M39" s="295"/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  <c r="AA39" s="295"/>
      <c r="AB39" s="295"/>
      <c r="AC39" s="295"/>
      <c r="AD39" s="295"/>
      <c r="AE39" s="295"/>
      <c r="AF39" s="295"/>
      <c r="AG39" s="295"/>
    </row>
    <row r="40" spans="10:15" ht="30" customHeight="1">
      <c r="J40" s="296"/>
      <c r="K40" s="296"/>
      <c r="L40" s="296"/>
      <c r="M40" s="297"/>
      <c r="N40" s="297"/>
      <c r="O40" s="297"/>
    </row>
    <row r="41" spans="10:15" ht="30" customHeight="1">
      <c r="J41" s="296"/>
      <c r="K41" s="296"/>
      <c r="L41" s="296"/>
      <c r="M41" s="297"/>
      <c r="N41" s="297"/>
      <c r="O41" s="297"/>
    </row>
    <row r="42" spans="10:15" ht="30" customHeight="1">
      <c r="J42" s="296"/>
      <c r="K42" s="296"/>
      <c r="L42" s="296"/>
      <c r="M42" s="297"/>
      <c r="N42" s="297"/>
      <c r="O42" s="297"/>
    </row>
    <row r="43" spans="10:15" ht="30" customHeight="1">
      <c r="J43" s="296"/>
      <c r="K43" s="296"/>
      <c r="L43" s="296"/>
      <c r="M43" s="297"/>
      <c r="N43" s="297"/>
      <c r="O43" s="297"/>
    </row>
    <row r="44" spans="10:15" ht="30" customHeight="1">
      <c r="J44" s="296"/>
      <c r="K44" s="296"/>
      <c r="L44" s="296"/>
      <c r="M44" s="297"/>
      <c r="N44" s="297"/>
      <c r="O44" s="297"/>
    </row>
    <row r="45" ht="30" customHeight="1"/>
  </sheetData>
  <sheetProtection selectLockedCells="1" selectUnlockedCells="1"/>
  <mergeCells count="264">
    <mergeCell ref="L1:N1"/>
    <mergeCell ref="R1:T1"/>
    <mergeCell ref="X1:Z1"/>
    <mergeCell ref="AD1:AF1"/>
    <mergeCell ref="J3:L3"/>
    <mergeCell ref="M3:O3"/>
    <mergeCell ref="P3:R3"/>
    <mergeCell ref="S3:U3"/>
    <mergeCell ref="V3:X3"/>
    <mergeCell ref="Y3:AA3"/>
    <mergeCell ref="AB3:AD3"/>
    <mergeCell ref="AE3:AG3"/>
    <mergeCell ref="J4:L4"/>
    <mergeCell ref="M4:O4"/>
    <mergeCell ref="P4:R4"/>
    <mergeCell ref="S4:U4"/>
    <mergeCell ref="V4:X4"/>
    <mergeCell ref="Y4:AA4"/>
    <mergeCell ref="AB4:AD4"/>
    <mergeCell ref="AE4:AG4"/>
    <mergeCell ref="J5:L5"/>
    <mergeCell ref="M5:O5"/>
    <mergeCell ref="P5:R5"/>
    <mergeCell ref="S5:U5"/>
    <mergeCell ref="V5:X5"/>
    <mergeCell ref="Y5:AA5"/>
    <mergeCell ref="AB5:AD5"/>
    <mergeCell ref="AE5:AG5"/>
    <mergeCell ref="J6:L6"/>
    <mergeCell ref="M6:O6"/>
    <mergeCell ref="P6:R6"/>
    <mergeCell ref="S6:U6"/>
    <mergeCell ref="V6:X6"/>
    <mergeCell ref="Y6:AA6"/>
    <mergeCell ref="AB6:AD6"/>
    <mergeCell ref="AE6:AG6"/>
    <mergeCell ref="J7:L7"/>
    <mergeCell ref="M7:O7"/>
    <mergeCell ref="P7:R7"/>
    <mergeCell ref="S7:U7"/>
    <mergeCell ref="V7:X7"/>
    <mergeCell ref="Y7:AA7"/>
    <mergeCell ref="AB7:AD7"/>
    <mergeCell ref="AE7:AG7"/>
    <mergeCell ref="J8:L8"/>
    <mergeCell ref="M8:O8"/>
    <mergeCell ref="P8:R8"/>
    <mergeCell ref="S8:U8"/>
    <mergeCell ref="V8:X8"/>
    <mergeCell ref="Y8:AA8"/>
    <mergeCell ref="AB8:AD8"/>
    <mergeCell ref="AE8:AG8"/>
    <mergeCell ref="J9:L9"/>
    <mergeCell ref="M9:O9"/>
    <mergeCell ref="P9:R9"/>
    <mergeCell ref="S9:U9"/>
    <mergeCell ref="V9:X9"/>
    <mergeCell ref="Y9:AA9"/>
    <mergeCell ref="AB9:AD9"/>
    <mergeCell ref="AE9:AG9"/>
    <mergeCell ref="J10:L10"/>
    <mergeCell ref="M10:O10"/>
    <mergeCell ref="P10:R10"/>
    <mergeCell ref="S10:U10"/>
    <mergeCell ref="V10:X10"/>
    <mergeCell ref="Y10:AA10"/>
    <mergeCell ref="AB10:AD10"/>
    <mergeCell ref="AE10:AG10"/>
    <mergeCell ref="J11:L11"/>
    <mergeCell ref="M11:O11"/>
    <mergeCell ref="P11:R11"/>
    <mergeCell ref="S11:U11"/>
    <mergeCell ref="V11:X11"/>
    <mergeCell ref="Y11:AA11"/>
    <mergeCell ref="AB11:AD11"/>
    <mergeCell ref="AE11:AG11"/>
    <mergeCell ref="J12:L12"/>
    <mergeCell ref="M12:O12"/>
    <mergeCell ref="P12:R12"/>
    <mergeCell ref="S12:U12"/>
    <mergeCell ref="V12:X12"/>
    <mergeCell ref="Y12:AA12"/>
    <mergeCell ref="AB12:AD12"/>
    <mergeCell ref="AE12:AG12"/>
    <mergeCell ref="J13:L13"/>
    <mergeCell ref="M13:O13"/>
    <mergeCell ref="P13:R13"/>
    <mergeCell ref="S13:U13"/>
    <mergeCell ref="V13:X13"/>
    <mergeCell ref="Y13:AA13"/>
    <mergeCell ref="AB13:AD13"/>
    <mergeCell ref="AE13:AG13"/>
    <mergeCell ref="J14:L14"/>
    <mergeCell ref="M14:O14"/>
    <mergeCell ref="P14:R14"/>
    <mergeCell ref="S14:U14"/>
    <mergeCell ref="V14:X14"/>
    <mergeCell ref="Y14:AA14"/>
    <mergeCell ref="AB14:AD14"/>
    <mergeCell ref="AE14:AG14"/>
    <mergeCell ref="J15:L15"/>
    <mergeCell ref="M15:O15"/>
    <mergeCell ref="P15:R15"/>
    <mergeCell ref="S15:U15"/>
    <mergeCell ref="V15:X15"/>
    <mergeCell ref="Y15:AA15"/>
    <mergeCell ref="AB15:AD15"/>
    <mergeCell ref="AE15:AG15"/>
    <mergeCell ref="J16:L16"/>
    <mergeCell ref="M16:O16"/>
    <mergeCell ref="P16:R16"/>
    <mergeCell ref="S16:U16"/>
    <mergeCell ref="V16:X16"/>
    <mergeCell ref="Y16:AA16"/>
    <mergeCell ref="AB16:AD16"/>
    <mergeCell ref="AE16:AG16"/>
    <mergeCell ref="J17:L17"/>
    <mergeCell ref="M17:O17"/>
    <mergeCell ref="P17:R17"/>
    <mergeCell ref="S17:U17"/>
    <mergeCell ref="V17:X17"/>
    <mergeCell ref="Y17:AA17"/>
    <mergeCell ref="AB17:AD17"/>
    <mergeCell ref="AE17:AG17"/>
    <mergeCell ref="J18:L18"/>
    <mergeCell ref="M18:O18"/>
    <mergeCell ref="P18:R18"/>
    <mergeCell ref="S18:U18"/>
    <mergeCell ref="V18:X18"/>
    <mergeCell ref="Y18:AA18"/>
    <mergeCell ref="AB18:AD18"/>
    <mergeCell ref="AE18:AG18"/>
    <mergeCell ref="J19:L19"/>
    <mergeCell ref="M19:O19"/>
    <mergeCell ref="P19:R19"/>
    <mergeCell ref="S19:U19"/>
    <mergeCell ref="V19:X19"/>
    <mergeCell ref="Y19:AA19"/>
    <mergeCell ref="AB19:AD19"/>
    <mergeCell ref="AE19:AG19"/>
    <mergeCell ref="J20:L20"/>
    <mergeCell ref="M20:O20"/>
    <mergeCell ref="P20:R20"/>
    <mergeCell ref="S20:U20"/>
    <mergeCell ref="V20:X20"/>
    <mergeCell ref="Y20:AA20"/>
    <mergeCell ref="AB20:AD20"/>
    <mergeCell ref="AE20:AG20"/>
    <mergeCell ref="J21:L21"/>
    <mergeCell ref="M21:O21"/>
    <mergeCell ref="P21:R21"/>
    <mergeCell ref="S21:U21"/>
    <mergeCell ref="V21:X21"/>
    <mergeCell ref="Y21:AA21"/>
    <mergeCell ref="AB21:AD21"/>
    <mergeCell ref="AE21:AG21"/>
    <mergeCell ref="J22:L22"/>
    <mergeCell ref="M22:O22"/>
    <mergeCell ref="P22:R22"/>
    <mergeCell ref="S22:U22"/>
    <mergeCell ref="V22:X22"/>
    <mergeCell ref="Y22:AA22"/>
    <mergeCell ref="AB22:AD22"/>
    <mergeCell ref="AE22:AG22"/>
    <mergeCell ref="J23:L23"/>
    <mergeCell ref="M23:O23"/>
    <mergeCell ref="P23:R23"/>
    <mergeCell ref="S23:U23"/>
    <mergeCell ref="V23:X23"/>
    <mergeCell ref="Y23:AA23"/>
    <mergeCell ref="AB23:AD23"/>
    <mergeCell ref="AE23:AG23"/>
    <mergeCell ref="J24:L24"/>
    <mergeCell ref="M24:O24"/>
    <mergeCell ref="P24:R24"/>
    <mergeCell ref="S24:U24"/>
    <mergeCell ref="V24:X24"/>
    <mergeCell ref="Y24:AA24"/>
    <mergeCell ref="AB24:AD24"/>
    <mergeCell ref="AE24:AG24"/>
    <mergeCell ref="J25:L25"/>
    <mergeCell ref="M25:O25"/>
    <mergeCell ref="P25:R25"/>
    <mergeCell ref="S25:U25"/>
    <mergeCell ref="V25:X25"/>
    <mergeCell ref="Y25:AA25"/>
    <mergeCell ref="AB25:AD25"/>
    <mergeCell ref="AE25:AG25"/>
    <mergeCell ref="J26:L26"/>
    <mergeCell ref="M26:O26"/>
    <mergeCell ref="P26:R26"/>
    <mergeCell ref="S26:U26"/>
    <mergeCell ref="V26:X26"/>
    <mergeCell ref="Y26:AA26"/>
    <mergeCell ref="AB26:AD26"/>
    <mergeCell ref="AE26:AG26"/>
    <mergeCell ref="J27:L27"/>
    <mergeCell ref="M27:O27"/>
    <mergeCell ref="P27:R27"/>
    <mergeCell ref="S27:U27"/>
    <mergeCell ref="V27:X27"/>
    <mergeCell ref="Y27:AA27"/>
    <mergeCell ref="AB27:AD27"/>
    <mergeCell ref="AE27:AG27"/>
    <mergeCell ref="J28:L28"/>
    <mergeCell ref="M28:O28"/>
    <mergeCell ref="P28:R28"/>
    <mergeCell ref="S28:U28"/>
    <mergeCell ref="V28:X28"/>
    <mergeCell ref="Y28:AA28"/>
    <mergeCell ref="AB28:AD28"/>
    <mergeCell ref="AE28:AG28"/>
    <mergeCell ref="J29:L29"/>
    <mergeCell ref="M29:O29"/>
    <mergeCell ref="P29:R29"/>
    <mergeCell ref="S29:U29"/>
    <mergeCell ref="V29:X29"/>
    <mergeCell ref="Y29:AA29"/>
    <mergeCell ref="AB29:AD29"/>
    <mergeCell ref="AE29:AG29"/>
    <mergeCell ref="J30:L30"/>
    <mergeCell ref="M30:O30"/>
    <mergeCell ref="P30:R30"/>
    <mergeCell ref="S30:U30"/>
    <mergeCell ref="V30:X30"/>
    <mergeCell ref="Y30:AA30"/>
    <mergeCell ref="AB30:AD30"/>
    <mergeCell ref="AE30:AG30"/>
    <mergeCell ref="J31:L31"/>
    <mergeCell ref="M31:O31"/>
    <mergeCell ref="P31:R31"/>
    <mergeCell ref="S31:U31"/>
    <mergeCell ref="V31:X31"/>
    <mergeCell ref="Y31:AA31"/>
    <mergeCell ref="AB31:AD31"/>
    <mergeCell ref="AE31:AG31"/>
    <mergeCell ref="J32:L32"/>
    <mergeCell ref="M32:O32"/>
    <mergeCell ref="P32:R32"/>
    <mergeCell ref="S32:U32"/>
    <mergeCell ref="V32:X32"/>
    <mergeCell ref="Y32:AA32"/>
    <mergeCell ref="AB32:AD32"/>
    <mergeCell ref="AE32:AG32"/>
    <mergeCell ref="J33:L33"/>
    <mergeCell ref="M33:O33"/>
    <mergeCell ref="P33:R33"/>
    <mergeCell ref="S33:U33"/>
    <mergeCell ref="V33:X33"/>
    <mergeCell ref="Y33:AA33"/>
    <mergeCell ref="AB33:AD33"/>
    <mergeCell ref="AE33:AG33"/>
    <mergeCell ref="H34:AC34"/>
    <mergeCell ref="J35:AG39"/>
    <mergeCell ref="J40:L40"/>
    <mergeCell ref="M40:O40"/>
    <mergeCell ref="J41:L41"/>
    <mergeCell ref="M41:O41"/>
    <mergeCell ref="J42:L42"/>
    <mergeCell ref="M42:O42"/>
    <mergeCell ref="J43:L43"/>
    <mergeCell ref="M43:O43"/>
    <mergeCell ref="J44:L44"/>
    <mergeCell ref="M44:O44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/>
  <colBreaks count="4" manualBreakCount="4">
    <brk id="8" max="65535" man="1"/>
    <brk id="15" max="65535" man="1"/>
    <brk id="21" max="65535" man="1"/>
    <brk id="2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8"/>
  <sheetViews>
    <sheetView view="pageBreakPreview" zoomScale="77" zoomScaleNormal="55" zoomScaleSheetLayoutView="77" workbookViewId="0" topLeftCell="A1">
      <selection activeCell="E41" sqref="E41"/>
    </sheetView>
  </sheetViews>
  <sheetFormatPr defaultColWidth="9.140625" defaultRowHeight="12.75"/>
  <cols>
    <col min="1" max="1" width="12.8515625" style="0" customWidth="1"/>
    <col min="2" max="6" width="9.421875" style="0" customWidth="1"/>
    <col min="7" max="7" width="20.421875" style="0" customWidth="1"/>
    <col min="8" max="11" width="9.421875" style="0" customWidth="1"/>
    <col min="12" max="12" width="21.57421875" style="0" customWidth="1"/>
    <col min="13" max="16384" width="9.42187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264" t="s">
        <v>230</v>
      </c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65" t="s">
        <v>212</v>
      </c>
      <c r="B4" s="1" t="str">
        <f>'5 Uwagi organizacyjne'!$C$6&amp;" "&amp;'5 Uwagi organizacyjne'!$E$6</f>
        <v>K/ 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98" t="s">
        <v>231</v>
      </c>
      <c r="B5" s="299" t="s">
        <v>232</v>
      </c>
      <c r="C5" s="299"/>
      <c r="D5" s="299"/>
      <c r="E5" s="299"/>
      <c r="F5" s="299"/>
      <c r="G5" s="299"/>
      <c r="H5" s="299"/>
      <c r="I5" s="299"/>
      <c r="J5" s="299"/>
      <c r="K5" s="299"/>
      <c r="L5" s="299"/>
    </row>
    <row r="6" spans="1:12" ht="14.25" customHeight="1">
      <c r="A6" s="300">
        <v>42704</v>
      </c>
      <c r="B6" s="301" t="s">
        <v>233</v>
      </c>
      <c r="C6" s="301"/>
      <c r="D6" s="301"/>
      <c r="E6" s="302" t="s">
        <v>234</v>
      </c>
      <c r="F6" s="302"/>
      <c r="G6" s="302"/>
      <c r="H6" s="303" t="s">
        <v>235</v>
      </c>
      <c r="I6" s="303"/>
      <c r="J6" s="303"/>
      <c r="K6" s="303"/>
      <c r="L6" s="303"/>
    </row>
    <row r="7" spans="1:12" ht="14.25" customHeight="1">
      <c r="A7" s="300"/>
      <c r="B7" s="301"/>
      <c r="C7" s="301"/>
      <c r="D7" s="301"/>
      <c r="E7" s="302"/>
      <c r="F7" s="302"/>
      <c r="G7" s="302"/>
      <c r="H7" s="303"/>
      <c r="I7" s="303"/>
      <c r="J7" s="303"/>
      <c r="K7" s="303"/>
      <c r="L7" s="303"/>
    </row>
    <row r="8" spans="1:12" ht="14.25" customHeight="1">
      <c r="A8" s="300"/>
      <c r="B8" s="301"/>
      <c r="C8" s="301"/>
      <c r="D8" s="301"/>
      <c r="E8" s="302"/>
      <c r="F8" s="302"/>
      <c r="G8" s="302"/>
      <c r="H8" s="303"/>
      <c r="I8" s="303"/>
      <c r="J8" s="303"/>
      <c r="K8" s="303"/>
      <c r="L8" s="303"/>
    </row>
    <row r="9" spans="1:12" ht="14.25" customHeight="1">
      <c r="A9" s="300"/>
      <c r="B9" s="301"/>
      <c r="C9" s="301"/>
      <c r="D9" s="301"/>
      <c r="E9" s="302"/>
      <c r="F9" s="302"/>
      <c r="G9" s="302"/>
      <c r="H9" s="303"/>
      <c r="I9" s="303"/>
      <c r="J9" s="303"/>
      <c r="K9" s="303"/>
      <c r="L9" s="303"/>
    </row>
    <row r="10" spans="1:12" ht="14.25" customHeight="1">
      <c r="A10" s="300"/>
      <c r="B10" s="301"/>
      <c r="C10" s="301"/>
      <c r="D10" s="301"/>
      <c r="E10" s="302"/>
      <c r="F10" s="302"/>
      <c r="G10" s="302"/>
      <c r="H10" s="303"/>
      <c r="I10" s="303"/>
      <c r="J10" s="303"/>
      <c r="K10" s="303"/>
      <c r="L10" s="303"/>
    </row>
    <row r="11" spans="1:12" ht="14.25" customHeight="1">
      <c r="A11" s="300"/>
      <c r="B11" s="301"/>
      <c r="C11" s="301"/>
      <c r="D11" s="301"/>
      <c r="E11" s="302"/>
      <c r="F11" s="302"/>
      <c r="G11" s="302"/>
      <c r="H11" s="303"/>
      <c r="I11" s="303"/>
      <c r="J11" s="303"/>
      <c r="K11" s="303"/>
      <c r="L11" s="303"/>
    </row>
    <row r="12" spans="1:12" ht="99.75" customHeight="1">
      <c r="A12" s="300"/>
      <c r="B12" s="301"/>
      <c r="C12" s="301"/>
      <c r="D12" s="301"/>
      <c r="E12" s="302"/>
      <c r="F12" s="302"/>
      <c r="G12" s="302"/>
      <c r="H12" s="303"/>
      <c r="I12" s="303"/>
      <c r="J12" s="303"/>
      <c r="K12" s="303"/>
      <c r="L12" s="303"/>
    </row>
    <row r="13" spans="1:12" ht="14.25" customHeight="1">
      <c r="A13" s="300">
        <v>42705</v>
      </c>
      <c r="B13" s="304" t="s">
        <v>236</v>
      </c>
      <c r="C13" s="304"/>
      <c r="D13" s="304"/>
      <c r="E13" s="302" t="s">
        <v>237</v>
      </c>
      <c r="F13" s="302"/>
      <c r="G13" s="302"/>
      <c r="H13" s="303" t="s">
        <v>238</v>
      </c>
      <c r="I13" s="303"/>
      <c r="J13" s="303"/>
      <c r="K13" s="303"/>
      <c r="L13" s="303"/>
    </row>
    <row r="14" spans="1:12" ht="14.25" customHeight="1">
      <c r="A14" s="300"/>
      <c r="B14" s="304"/>
      <c r="C14" s="304"/>
      <c r="D14" s="304"/>
      <c r="E14" s="302"/>
      <c r="F14" s="302"/>
      <c r="G14" s="302"/>
      <c r="H14" s="303"/>
      <c r="I14" s="303"/>
      <c r="J14" s="303"/>
      <c r="K14" s="303"/>
      <c r="L14" s="303"/>
    </row>
    <row r="15" spans="1:12" ht="14.25" customHeight="1">
      <c r="A15" s="300"/>
      <c r="B15" s="304"/>
      <c r="C15" s="304"/>
      <c r="D15" s="304"/>
      <c r="E15" s="302"/>
      <c r="F15" s="302"/>
      <c r="G15" s="302"/>
      <c r="H15" s="303"/>
      <c r="I15" s="303"/>
      <c r="J15" s="303"/>
      <c r="K15" s="303"/>
      <c r="L15" s="303"/>
    </row>
    <row r="16" spans="1:12" ht="14.25" customHeight="1">
      <c r="A16" s="300"/>
      <c r="B16" s="304"/>
      <c r="C16" s="304"/>
      <c r="D16" s="304"/>
      <c r="E16" s="302"/>
      <c r="F16" s="302"/>
      <c r="G16" s="302"/>
      <c r="H16" s="303"/>
      <c r="I16" s="303"/>
      <c r="J16" s="303"/>
      <c r="K16" s="303"/>
      <c r="L16" s="303"/>
    </row>
    <row r="17" spans="1:12" ht="14.25" customHeight="1">
      <c r="A17" s="300"/>
      <c r="B17" s="304"/>
      <c r="C17" s="304"/>
      <c r="D17" s="304"/>
      <c r="E17" s="302"/>
      <c r="F17" s="302"/>
      <c r="G17" s="302"/>
      <c r="H17" s="303"/>
      <c r="I17" s="303"/>
      <c r="J17" s="303"/>
      <c r="K17" s="303"/>
      <c r="L17" s="303"/>
    </row>
    <row r="18" spans="1:12" ht="14.25" customHeight="1">
      <c r="A18" s="300"/>
      <c r="B18" s="304"/>
      <c r="C18" s="304"/>
      <c r="D18" s="304"/>
      <c r="E18" s="302"/>
      <c r="F18" s="302"/>
      <c r="G18" s="302"/>
      <c r="H18" s="303"/>
      <c r="I18" s="303"/>
      <c r="J18" s="303"/>
      <c r="K18" s="303"/>
      <c r="L18" s="303"/>
    </row>
    <row r="19" spans="1:12" ht="99.75" customHeight="1">
      <c r="A19" s="300"/>
      <c r="B19" s="304"/>
      <c r="C19" s="304"/>
      <c r="D19" s="304"/>
      <c r="E19" s="302"/>
      <c r="F19" s="302"/>
      <c r="G19" s="302"/>
      <c r="H19" s="303"/>
      <c r="I19" s="303"/>
      <c r="J19" s="303"/>
      <c r="K19" s="303"/>
      <c r="L19" s="303"/>
    </row>
    <row r="20" spans="1:12" ht="14.25" customHeight="1">
      <c r="A20" s="300">
        <v>42706</v>
      </c>
      <c r="B20" s="304" t="s">
        <v>180</v>
      </c>
      <c r="C20" s="304"/>
      <c r="D20" s="304"/>
      <c r="E20" s="302" t="s">
        <v>238</v>
      </c>
      <c r="F20" s="302"/>
      <c r="G20" s="302"/>
      <c r="H20" s="303" t="s">
        <v>237</v>
      </c>
      <c r="I20" s="303"/>
      <c r="J20" s="303"/>
      <c r="K20" s="303"/>
      <c r="L20" s="303"/>
    </row>
    <row r="21" spans="1:12" ht="14.25" customHeight="1">
      <c r="A21" s="300"/>
      <c r="B21" s="304"/>
      <c r="C21" s="304"/>
      <c r="D21" s="304"/>
      <c r="E21" s="302"/>
      <c r="F21" s="302"/>
      <c r="G21" s="302"/>
      <c r="H21" s="303"/>
      <c r="I21" s="303"/>
      <c r="J21" s="303"/>
      <c r="K21" s="303"/>
      <c r="L21" s="303"/>
    </row>
    <row r="22" spans="1:12" ht="14.25" customHeight="1">
      <c r="A22" s="300"/>
      <c r="B22" s="304"/>
      <c r="C22" s="304"/>
      <c r="D22" s="304"/>
      <c r="E22" s="302"/>
      <c r="F22" s="302"/>
      <c r="G22" s="302"/>
      <c r="H22" s="303"/>
      <c r="I22" s="303"/>
      <c r="J22" s="303"/>
      <c r="K22" s="303"/>
      <c r="L22" s="303"/>
    </row>
    <row r="23" spans="1:12" ht="14.25" customHeight="1">
      <c r="A23" s="300"/>
      <c r="B23" s="304"/>
      <c r="C23" s="304"/>
      <c r="D23" s="304"/>
      <c r="E23" s="302"/>
      <c r="F23" s="302"/>
      <c r="G23" s="302"/>
      <c r="H23" s="303"/>
      <c r="I23" s="303"/>
      <c r="J23" s="303"/>
      <c r="K23" s="303"/>
      <c r="L23" s="303"/>
    </row>
    <row r="24" spans="1:12" ht="14.25" customHeight="1">
      <c r="A24" s="300"/>
      <c r="B24" s="304"/>
      <c r="C24" s="304"/>
      <c r="D24" s="304"/>
      <c r="E24" s="302"/>
      <c r="F24" s="302"/>
      <c r="G24" s="302"/>
      <c r="H24" s="303"/>
      <c r="I24" s="303"/>
      <c r="J24" s="303"/>
      <c r="K24" s="303"/>
      <c r="L24" s="303"/>
    </row>
    <row r="25" spans="1:12" ht="14.25" customHeight="1">
      <c r="A25" s="300"/>
      <c r="B25" s="304"/>
      <c r="C25" s="304"/>
      <c r="D25" s="304"/>
      <c r="E25" s="302"/>
      <c r="F25" s="302"/>
      <c r="G25" s="302"/>
      <c r="H25" s="303"/>
      <c r="I25" s="303"/>
      <c r="J25" s="303"/>
      <c r="K25" s="303"/>
      <c r="L25" s="303"/>
    </row>
    <row r="26" spans="1:12" ht="14.25" customHeight="1">
      <c r="A26" s="300"/>
      <c r="B26" s="304"/>
      <c r="C26" s="304"/>
      <c r="D26" s="304"/>
      <c r="E26" s="302"/>
      <c r="F26" s="302"/>
      <c r="G26" s="302"/>
      <c r="H26" s="303"/>
      <c r="I26" s="303"/>
      <c r="J26" s="303"/>
      <c r="K26" s="303"/>
      <c r="L26" s="303"/>
    </row>
    <row r="27" spans="1:12" ht="12.75" customHeight="1">
      <c r="A27" s="300">
        <v>42707</v>
      </c>
      <c r="B27" s="304" t="s">
        <v>239</v>
      </c>
      <c r="C27" s="304"/>
      <c r="D27" s="304"/>
      <c r="E27" s="302" t="s">
        <v>240</v>
      </c>
      <c r="F27" s="302"/>
      <c r="G27" s="302"/>
      <c r="H27" s="303" t="s">
        <v>181</v>
      </c>
      <c r="I27" s="303"/>
      <c r="J27" s="303"/>
      <c r="K27" s="303"/>
      <c r="L27" s="303"/>
    </row>
    <row r="28" spans="1:12" ht="12.75">
      <c r="A28" s="300"/>
      <c r="B28" s="304"/>
      <c r="C28" s="304"/>
      <c r="D28" s="304"/>
      <c r="E28" s="302"/>
      <c r="F28" s="302"/>
      <c r="G28" s="302"/>
      <c r="H28" s="303"/>
      <c r="I28" s="303"/>
      <c r="J28" s="303"/>
      <c r="K28" s="303"/>
      <c r="L28" s="303"/>
    </row>
    <row r="29" spans="1:12" ht="12.75">
      <c r="A29" s="300"/>
      <c r="B29" s="304"/>
      <c r="C29" s="304"/>
      <c r="D29" s="304"/>
      <c r="E29" s="302"/>
      <c r="F29" s="302"/>
      <c r="G29" s="302"/>
      <c r="H29" s="303"/>
      <c r="I29" s="303"/>
      <c r="J29" s="303"/>
      <c r="K29" s="303"/>
      <c r="L29" s="303"/>
    </row>
    <row r="30" spans="1:12" ht="12.75">
      <c r="A30" s="300"/>
      <c r="B30" s="304"/>
      <c r="C30" s="304"/>
      <c r="D30" s="304"/>
      <c r="E30" s="302"/>
      <c r="F30" s="302"/>
      <c r="G30" s="302"/>
      <c r="H30" s="303"/>
      <c r="I30" s="303"/>
      <c r="J30" s="303"/>
      <c r="K30" s="303"/>
      <c r="L30" s="303"/>
    </row>
    <row r="31" spans="1:12" ht="12.75">
      <c r="A31" s="300"/>
      <c r="B31" s="304"/>
      <c r="C31" s="304"/>
      <c r="D31" s="304"/>
      <c r="E31" s="302"/>
      <c r="F31" s="302"/>
      <c r="G31" s="302"/>
      <c r="H31" s="303"/>
      <c r="I31" s="303"/>
      <c r="J31" s="303"/>
      <c r="K31" s="303"/>
      <c r="L31" s="303"/>
    </row>
    <row r="32" spans="1:12" ht="12.75">
      <c r="A32" s="300"/>
      <c r="B32" s="304"/>
      <c r="C32" s="304"/>
      <c r="D32" s="304"/>
      <c r="E32" s="302"/>
      <c r="F32" s="302"/>
      <c r="G32" s="302"/>
      <c r="H32" s="303"/>
      <c r="I32" s="303"/>
      <c r="J32" s="303"/>
      <c r="K32" s="303"/>
      <c r="L32" s="303"/>
    </row>
    <row r="33" spans="1:12" ht="12.75">
      <c r="A33" s="300"/>
      <c r="B33" s="304"/>
      <c r="C33" s="304"/>
      <c r="D33" s="304"/>
      <c r="E33" s="302"/>
      <c r="F33" s="302"/>
      <c r="G33" s="302"/>
      <c r="H33" s="303"/>
      <c r="I33" s="303"/>
      <c r="J33" s="303"/>
      <c r="K33" s="303"/>
      <c r="L33" s="303"/>
    </row>
    <row r="34" spans="1:12" ht="12.75" customHeight="1">
      <c r="A34" s="300">
        <v>42708</v>
      </c>
      <c r="B34" s="304" t="s">
        <v>236</v>
      </c>
      <c r="C34" s="304"/>
      <c r="D34" s="304"/>
      <c r="E34" s="302" t="s">
        <v>237</v>
      </c>
      <c r="F34" s="302"/>
      <c r="G34" s="302"/>
      <c r="H34" s="303" t="s">
        <v>235</v>
      </c>
      <c r="I34" s="303"/>
      <c r="J34" s="303"/>
      <c r="K34" s="303"/>
      <c r="L34" s="303"/>
    </row>
    <row r="35" spans="1:12" ht="12.75">
      <c r="A35" s="300"/>
      <c r="B35" s="304"/>
      <c r="C35" s="304"/>
      <c r="D35" s="304"/>
      <c r="E35" s="302"/>
      <c r="F35" s="302"/>
      <c r="G35" s="302"/>
      <c r="H35" s="303"/>
      <c r="I35" s="303"/>
      <c r="J35" s="303"/>
      <c r="K35" s="303"/>
      <c r="L35" s="303"/>
    </row>
    <row r="36" spans="1:12" ht="12.75">
      <c r="A36" s="300"/>
      <c r="B36" s="304"/>
      <c r="C36" s="304"/>
      <c r="D36" s="304"/>
      <c r="E36" s="302"/>
      <c r="F36" s="302"/>
      <c r="G36" s="302"/>
      <c r="H36" s="303"/>
      <c r="I36" s="303"/>
      <c r="J36" s="303"/>
      <c r="K36" s="303"/>
      <c r="L36" s="303"/>
    </row>
    <row r="37" spans="1:12" ht="12.75">
      <c r="A37" s="300"/>
      <c r="B37" s="304"/>
      <c r="C37" s="304"/>
      <c r="D37" s="304"/>
      <c r="E37" s="302"/>
      <c r="F37" s="302"/>
      <c r="G37" s="302"/>
      <c r="H37" s="303"/>
      <c r="I37" s="303"/>
      <c r="J37" s="303"/>
      <c r="K37" s="303"/>
      <c r="L37" s="303"/>
    </row>
    <row r="38" spans="1:12" ht="12.75">
      <c r="A38" s="300"/>
      <c r="B38" s="304"/>
      <c r="C38" s="304"/>
      <c r="D38" s="304"/>
      <c r="E38" s="302"/>
      <c r="F38" s="302"/>
      <c r="G38" s="302"/>
      <c r="H38" s="303"/>
      <c r="I38" s="303"/>
      <c r="J38" s="303"/>
      <c r="K38" s="303"/>
      <c r="L38" s="303"/>
    </row>
    <row r="39" spans="1:12" ht="12.75">
      <c r="A39" s="300"/>
      <c r="B39" s="304"/>
      <c r="C39" s="304"/>
      <c r="D39" s="304"/>
      <c r="E39" s="302"/>
      <c r="F39" s="302"/>
      <c r="G39" s="302"/>
      <c r="H39" s="303"/>
      <c r="I39" s="303"/>
      <c r="J39" s="303"/>
      <c r="K39" s="303"/>
      <c r="L39" s="303"/>
    </row>
    <row r="40" spans="1:12" ht="12.75">
      <c r="A40" s="300"/>
      <c r="B40" s="304"/>
      <c r="C40" s="304"/>
      <c r="D40" s="304"/>
      <c r="E40" s="302"/>
      <c r="F40" s="302"/>
      <c r="G40" s="302"/>
      <c r="H40" s="303"/>
      <c r="I40" s="303"/>
      <c r="J40" s="303"/>
      <c r="K40" s="303"/>
      <c r="L40" s="303"/>
    </row>
    <row r="41" spans="1:12" ht="12.75" customHeight="1">
      <c r="A41" s="300">
        <v>42709</v>
      </c>
      <c r="B41" s="304" t="s">
        <v>236</v>
      </c>
      <c r="C41" s="304"/>
      <c r="D41" s="304"/>
      <c r="E41" s="302" t="s">
        <v>181</v>
      </c>
      <c r="F41" s="302"/>
      <c r="G41" s="302"/>
      <c r="H41" s="303" t="s">
        <v>185</v>
      </c>
      <c r="I41" s="303"/>
      <c r="J41" s="303"/>
      <c r="K41" s="303"/>
      <c r="L41" s="303"/>
    </row>
    <row r="42" spans="1:12" ht="12.75">
      <c r="A42" s="300"/>
      <c r="B42" s="304"/>
      <c r="C42" s="304"/>
      <c r="D42" s="304"/>
      <c r="E42" s="302"/>
      <c r="F42" s="302"/>
      <c r="G42" s="302"/>
      <c r="H42" s="303"/>
      <c r="I42" s="303"/>
      <c r="J42" s="303"/>
      <c r="K42" s="303"/>
      <c r="L42" s="303"/>
    </row>
    <row r="43" spans="1:12" ht="12.75">
      <c r="A43" s="300"/>
      <c r="B43" s="304"/>
      <c r="C43" s="304"/>
      <c r="D43" s="304"/>
      <c r="E43" s="302"/>
      <c r="F43" s="302"/>
      <c r="G43" s="302"/>
      <c r="H43" s="303"/>
      <c r="I43" s="303"/>
      <c r="J43" s="303"/>
      <c r="K43" s="303"/>
      <c r="L43" s="303"/>
    </row>
    <row r="44" spans="1:12" ht="12.75">
      <c r="A44" s="300"/>
      <c r="B44" s="304"/>
      <c r="C44" s="304"/>
      <c r="D44" s="304"/>
      <c r="E44" s="302"/>
      <c r="F44" s="302"/>
      <c r="G44" s="302"/>
      <c r="H44" s="303"/>
      <c r="I44" s="303"/>
      <c r="J44" s="303"/>
      <c r="K44" s="303"/>
      <c r="L44" s="303"/>
    </row>
    <row r="45" spans="1:12" ht="12.75">
      <c r="A45" s="300"/>
      <c r="B45" s="304"/>
      <c r="C45" s="304"/>
      <c r="D45" s="304"/>
      <c r="E45" s="302"/>
      <c r="F45" s="302"/>
      <c r="G45" s="302"/>
      <c r="H45" s="303"/>
      <c r="I45" s="303"/>
      <c r="J45" s="303"/>
      <c r="K45" s="303"/>
      <c r="L45" s="303"/>
    </row>
    <row r="46" spans="1:12" ht="12.75">
      <c r="A46" s="300"/>
      <c r="B46" s="304"/>
      <c r="C46" s="304"/>
      <c r="D46" s="304"/>
      <c r="E46" s="302"/>
      <c r="F46" s="302"/>
      <c r="G46" s="302"/>
      <c r="H46" s="303"/>
      <c r="I46" s="303"/>
      <c r="J46" s="303"/>
      <c r="K46" s="303"/>
      <c r="L46" s="303"/>
    </row>
    <row r="47" spans="1:12" ht="12.75">
      <c r="A47" s="300"/>
      <c r="B47" s="304"/>
      <c r="C47" s="304"/>
      <c r="D47" s="304"/>
      <c r="E47" s="302"/>
      <c r="F47" s="302"/>
      <c r="G47" s="302"/>
      <c r="H47" s="303"/>
      <c r="I47" s="303"/>
      <c r="J47" s="303"/>
      <c r="K47" s="303"/>
      <c r="L47" s="303"/>
    </row>
    <row r="48" spans="1:12" ht="12.75">
      <c r="A48" s="300"/>
      <c r="B48" s="304"/>
      <c r="C48" s="304"/>
      <c r="D48" s="304"/>
      <c r="E48" s="302"/>
      <c r="F48" s="302"/>
      <c r="G48" s="302"/>
      <c r="H48" s="303"/>
      <c r="I48" s="303"/>
      <c r="J48" s="303"/>
      <c r="K48" s="303"/>
      <c r="L48" s="303"/>
    </row>
    <row r="49" spans="1:12" ht="12.75">
      <c r="A49" s="300"/>
      <c r="B49" s="304"/>
      <c r="C49" s="304"/>
      <c r="D49" s="304"/>
      <c r="E49" s="302"/>
      <c r="F49" s="302"/>
      <c r="G49" s="302"/>
      <c r="H49" s="303"/>
      <c r="I49" s="303"/>
      <c r="J49" s="303"/>
      <c r="K49" s="303"/>
      <c r="L49" s="303"/>
    </row>
    <row r="50" spans="1:12" ht="12.75">
      <c r="A50" s="300"/>
      <c r="B50" s="304"/>
      <c r="C50" s="304"/>
      <c r="D50" s="304"/>
      <c r="E50" s="302"/>
      <c r="F50" s="302"/>
      <c r="G50" s="302"/>
      <c r="H50" s="303"/>
      <c r="I50" s="303"/>
      <c r="J50" s="303"/>
      <c r="K50" s="303"/>
      <c r="L50" s="303"/>
    </row>
    <row r="51" spans="1:12" ht="12.75">
      <c r="A51" s="300"/>
      <c r="B51" s="304"/>
      <c r="C51" s="304"/>
      <c r="D51" s="304"/>
      <c r="E51" s="302"/>
      <c r="F51" s="302"/>
      <c r="G51" s="302"/>
      <c r="H51" s="303"/>
      <c r="I51" s="303"/>
      <c r="J51" s="303"/>
      <c r="K51" s="303"/>
      <c r="L51" s="303"/>
    </row>
    <row r="52" spans="1:12" ht="12.75">
      <c r="A52" s="300"/>
      <c r="B52" s="304"/>
      <c r="C52" s="304"/>
      <c r="D52" s="304"/>
      <c r="E52" s="302"/>
      <c r="F52" s="302"/>
      <c r="G52" s="302"/>
      <c r="H52" s="303"/>
      <c r="I52" s="303"/>
      <c r="J52" s="303"/>
      <c r="K52" s="303"/>
      <c r="L52" s="303"/>
    </row>
    <row r="53" spans="1:12" ht="12.75">
      <c r="A53" s="300"/>
      <c r="B53" s="304"/>
      <c r="C53" s="304"/>
      <c r="D53" s="304"/>
      <c r="E53" s="302"/>
      <c r="F53" s="302"/>
      <c r="G53" s="302"/>
      <c r="H53" s="303"/>
      <c r="I53" s="303"/>
      <c r="J53" s="303"/>
      <c r="K53" s="303"/>
      <c r="L53" s="303"/>
    </row>
    <row r="54" spans="1:12" ht="12.75">
      <c r="A54" s="300"/>
      <c r="B54" s="304"/>
      <c r="C54" s="304"/>
      <c r="D54" s="304"/>
      <c r="E54" s="302"/>
      <c r="F54" s="302"/>
      <c r="G54" s="302"/>
      <c r="H54" s="303"/>
      <c r="I54" s="303"/>
      <c r="J54" s="303"/>
      <c r="K54" s="303"/>
      <c r="L54" s="303"/>
    </row>
    <row r="55" spans="1:12" ht="12.75">
      <c r="A55" s="300"/>
      <c r="B55" s="304"/>
      <c r="C55" s="304"/>
      <c r="D55" s="304"/>
      <c r="E55" s="302"/>
      <c r="F55" s="302"/>
      <c r="G55" s="302"/>
      <c r="H55" s="303"/>
      <c r="I55" s="303"/>
      <c r="J55" s="303"/>
      <c r="K55" s="303"/>
      <c r="L55" s="303"/>
    </row>
    <row r="56" spans="1:12" ht="12.75">
      <c r="A56" s="300"/>
      <c r="B56" s="304"/>
      <c r="C56" s="304"/>
      <c r="D56" s="304"/>
      <c r="E56" s="302"/>
      <c r="F56" s="302"/>
      <c r="G56" s="302"/>
      <c r="H56" s="303"/>
      <c r="I56" s="303"/>
      <c r="J56" s="303"/>
      <c r="K56" s="303"/>
      <c r="L56" s="303"/>
    </row>
    <row r="57" spans="1:12" ht="12.75">
      <c r="A57" s="300"/>
      <c r="B57" s="304"/>
      <c r="C57" s="304"/>
      <c r="D57" s="304"/>
      <c r="E57" s="302"/>
      <c r="F57" s="302"/>
      <c r="G57" s="302"/>
      <c r="H57" s="303"/>
      <c r="I57" s="303"/>
      <c r="J57" s="303"/>
      <c r="K57" s="303"/>
      <c r="L57" s="303"/>
    </row>
    <row r="58" spans="1:12" ht="12.75">
      <c r="A58" s="300"/>
      <c r="B58" s="304"/>
      <c r="C58" s="304"/>
      <c r="D58" s="304"/>
      <c r="E58" s="302"/>
      <c r="F58" s="302"/>
      <c r="G58" s="302"/>
      <c r="H58" s="303"/>
      <c r="I58" s="303"/>
      <c r="J58" s="303"/>
      <c r="K58" s="303"/>
      <c r="L58" s="303"/>
    </row>
    <row r="59" spans="1:12" ht="12.75">
      <c r="A59" s="300"/>
      <c r="B59" s="304"/>
      <c r="C59" s="304"/>
      <c r="D59" s="304"/>
      <c r="E59" s="302"/>
      <c r="F59" s="302"/>
      <c r="G59" s="302"/>
      <c r="H59" s="303"/>
      <c r="I59" s="303"/>
      <c r="J59" s="303"/>
      <c r="K59" s="303"/>
      <c r="L59" s="303"/>
    </row>
    <row r="60" spans="1:12" ht="12.75">
      <c r="A60" s="300"/>
      <c r="B60" s="304"/>
      <c r="C60" s="304"/>
      <c r="D60" s="304"/>
      <c r="E60" s="302"/>
      <c r="F60" s="302"/>
      <c r="G60" s="302"/>
      <c r="H60" s="303"/>
      <c r="I60" s="303"/>
      <c r="J60" s="303"/>
      <c r="K60" s="303"/>
      <c r="L60" s="303"/>
    </row>
    <row r="61" spans="1:12" ht="12.75">
      <c r="A61" s="300"/>
      <c r="B61" s="304"/>
      <c r="C61" s="304"/>
      <c r="D61" s="304"/>
      <c r="E61" s="302"/>
      <c r="F61" s="302"/>
      <c r="G61" s="302"/>
      <c r="H61" s="303"/>
      <c r="I61" s="303"/>
      <c r="J61" s="303"/>
      <c r="K61" s="303"/>
      <c r="L61" s="303"/>
    </row>
    <row r="62" spans="1:12" ht="12.75">
      <c r="A62" s="300"/>
      <c r="B62" s="304"/>
      <c r="C62" s="304"/>
      <c r="D62" s="304"/>
      <c r="E62" s="302"/>
      <c r="F62" s="302"/>
      <c r="G62" s="302"/>
      <c r="H62" s="303"/>
      <c r="I62" s="303"/>
      <c r="J62" s="303"/>
      <c r="K62" s="303"/>
      <c r="L62" s="303"/>
    </row>
    <row r="63" spans="1:12" ht="12.75">
      <c r="A63" s="300"/>
      <c r="B63" s="304"/>
      <c r="C63" s="304"/>
      <c r="D63" s="304"/>
      <c r="E63" s="302"/>
      <c r="F63" s="302"/>
      <c r="G63" s="302"/>
      <c r="H63" s="303"/>
      <c r="I63" s="303"/>
      <c r="J63" s="303"/>
      <c r="K63" s="303"/>
      <c r="L63" s="303"/>
    </row>
    <row r="64" spans="1:12" ht="12.75">
      <c r="A64" s="300"/>
      <c r="B64" s="304"/>
      <c r="C64" s="304"/>
      <c r="D64" s="304"/>
      <c r="E64" s="302"/>
      <c r="F64" s="302"/>
      <c r="G64" s="302"/>
      <c r="H64" s="303"/>
      <c r="I64" s="303"/>
      <c r="J64" s="303"/>
      <c r="K64" s="303"/>
      <c r="L64" s="303"/>
    </row>
    <row r="65" spans="1:12" ht="12.75">
      <c r="A65" s="300"/>
      <c r="B65" s="304"/>
      <c r="C65" s="304"/>
      <c r="D65" s="304"/>
      <c r="E65" s="302"/>
      <c r="F65" s="302"/>
      <c r="G65" s="302"/>
      <c r="H65" s="303"/>
      <c r="I65" s="303"/>
      <c r="J65" s="303"/>
      <c r="K65" s="303"/>
      <c r="L65" s="303"/>
    </row>
    <row r="66" spans="1:12" ht="12.75">
      <c r="A66" s="300"/>
      <c r="B66" s="304"/>
      <c r="C66" s="304"/>
      <c r="D66" s="304"/>
      <c r="E66" s="302"/>
      <c r="F66" s="302"/>
      <c r="G66" s="302"/>
      <c r="H66" s="303"/>
      <c r="I66" s="303"/>
      <c r="J66" s="303"/>
      <c r="K66" s="303"/>
      <c r="L66" s="303"/>
    </row>
    <row r="67" spans="1:12" ht="12.75">
      <c r="A67" s="300"/>
      <c r="B67" s="304"/>
      <c r="C67" s="304"/>
      <c r="D67" s="304"/>
      <c r="E67" s="302"/>
      <c r="F67" s="302"/>
      <c r="G67" s="302"/>
      <c r="H67" s="303"/>
      <c r="I67" s="303"/>
      <c r="J67" s="303"/>
      <c r="K67" s="303"/>
      <c r="L67" s="303"/>
    </row>
    <row r="68" spans="1:12" ht="12.75">
      <c r="A68" s="300"/>
      <c r="B68" s="304"/>
      <c r="C68" s="304"/>
      <c r="D68" s="304"/>
      <c r="E68" s="302"/>
      <c r="F68" s="302"/>
      <c r="G68" s="302"/>
      <c r="H68" s="303"/>
      <c r="I68" s="303"/>
      <c r="J68" s="303"/>
      <c r="K68" s="303"/>
      <c r="L68" s="303"/>
    </row>
    <row r="69" spans="1:12" ht="12.75">
      <c r="A69" s="305"/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</row>
    <row r="70" spans="1:12" ht="12.75">
      <c r="A70" s="305"/>
      <c r="B70" s="306"/>
      <c r="C70" s="306"/>
      <c r="D70" s="306"/>
      <c r="E70" s="306"/>
      <c r="F70" s="306"/>
      <c r="G70" s="306"/>
      <c r="H70" s="306"/>
      <c r="I70" s="306"/>
      <c r="J70" s="306"/>
      <c r="K70" s="306"/>
      <c r="L70" s="306"/>
    </row>
    <row r="71" spans="1:12" ht="12.75">
      <c r="A71" s="305"/>
      <c r="B71" s="306"/>
      <c r="C71" s="306"/>
      <c r="D71" s="306"/>
      <c r="E71" s="306"/>
      <c r="F71" s="306"/>
      <c r="G71" s="306"/>
      <c r="H71" s="306"/>
      <c r="I71" s="306"/>
      <c r="J71" s="306"/>
      <c r="K71" s="306"/>
      <c r="L71" s="306"/>
    </row>
    <row r="72" spans="1:12" ht="12.75">
      <c r="A72" s="305"/>
      <c r="B72" s="306"/>
      <c r="C72" s="264" t="s">
        <v>230</v>
      </c>
      <c r="D72" s="306"/>
      <c r="E72" s="306"/>
      <c r="F72" s="306"/>
      <c r="G72" s="306"/>
      <c r="H72" s="306"/>
      <c r="I72" s="306"/>
      <c r="J72" s="306"/>
      <c r="K72" s="306"/>
      <c r="L72" s="306"/>
    </row>
    <row r="73" spans="1:12" ht="12.75">
      <c r="A73" s="1"/>
      <c r="B73" s="306"/>
      <c r="C73" s="306"/>
      <c r="D73" s="306"/>
      <c r="E73" s="306"/>
      <c r="F73" s="306"/>
      <c r="G73" s="306"/>
      <c r="H73" s="306"/>
      <c r="I73" s="306"/>
      <c r="J73" s="306"/>
      <c r="K73" s="306"/>
      <c r="L73" s="306"/>
    </row>
    <row r="74" spans="1:12" ht="12.75">
      <c r="A74" s="265" t="s">
        <v>212</v>
      </c>
      <c r="B74" s="1" t="str">
        <f>'5 Uwagi organizacyjne'!$C$6&amp;" "&amp;'5 Uwagi organizacyjne'!$E$6</f>
        <v>K/ </v>
      </c>
      <c r="C74" s="306"/>
      <c r="D74" s="306"/>
      <c r="E74" s="306"/>
      <c r="F74" s="306"/>
      <c r="G74" s="306"/>
      <c r="H74" s="306"/>
      <c r="I74" s="306"/>
      <c r="J74" s="306"/>
      <c r="K74" s="306"/>
      <c r="L74" s="306"/>
    </row>
    <row r="75" spans="1:12" ht="12.75">
      <c r="A75" s="298" t="s">
        <v>231</v>
      </c>
      <c r="B75" s="307" t="s">
        <v>232</v>
      </c>
      <c r="C75" s="307"/>
      <c r="D75" s="307"/>
      <c r="E75" s="307"/>
      <c r="F75" s="307"/>
      <c r="G75" s="307"/>
      <c r="H75" s="307"/>
      <c r="I75" s="307"/>
      <c r="J75" s="307"/>
      <c r="K75" s="307"/>
      <c r="L75" s="307"/>
    </row>
    <row r="76" spans="1:12" ht="12.75">
      <c r="A76" s="300"/>
      <c r="B76" s="301"/>
      <c r="C76" s="301"/>
      <c r="D76" s="301"/>
      <c r="E76" s="302"/>
      <c r="F76" s="302"/>
      <c r="G76" s="302"/>
      <c r="H76" s="303"/>
      <c r="I76" s="303"/>
      <c r="J76" s="303"/>
      <c r="K76" s="303"/>
      <c r="L76" s="303"/>
    </row>
    <row r="77" spans="1:12" ht="12.75">
      <c r="A77" s="300"/>
      <c r="B77" s="301"/>
      <c r="C77" s="301"/>
      <c r="D77" s="301"/>
      <c r="E77" s="302"/>
      <c r="F77" s="302"/>
      <c r="G77" s="302"/>
      <c r="H77" s="303"/>
      <c r="I77" s="303"/>
      <c r="J77" s="303"/>
      <c r="K77" s="303"/>
      <c r="L77" s="303"/>
    </row>
    <row r="78" spans="1:12" ht="12.75">
      <c r="A78" s="300"/>
      <c r="B78" s="301"/>
      <c r="C78" s="301"/>
      <c r="D78" s="301"/>
      <c r="E78" s="302"/>
      <c r="F78" s="302"/>
      <c r="G78" s="302"/>
      <c r="H78" s="303"/>
      <c r="I78" s="303"/>
      <c r="J78" s="303"/>
      <c r="K78" s="303"/>
      <c r="L78" s="303"/>
    </row>
    <row r="79" spans="1:12" ht="12.75">
      <c r="A79" s="300"/>
      <c r="B79" s="301"/>
      <c r="C79" s="301"/>
      <c r="D79" s="301"/>
      <c r="E79" s="302"/>
      <c r="F79" s="302"/>
      <c r="G79" s="302"/>
      <c r="H79" s="303"/>
      <c r="I79" s="303"/>
      <c r="J79" s="303"/>
      <c r="K79" s="303"/>
      <c r="L79" s="303"/>
    </row>
    <row r="80" spans="1:12" ht="12.75">
      <c r="A80" s="300"/>
      <c r="B80" s="301"/>
      <c r="C80" s="301"/>
      <c r="D80" s="301"/>
      <c r="E80" s="302"/>
      <c r="F80" s="302"/>
      <c r="G80" s="302"/>
      <c r="H80" s="303"/>
      <c r="I80" s="303"/>
      <c r="J80" s="303"/>
      <c r="K80" s="303"/>
      <c r="L80" s="303"/>
    </row>
    <row r="81" spans="1:12" ht="12.75">
      <c r="A81" s="300"/>
      <c r="B81" s="301"/>
      <c r="C81" s="301"/>
      <c r="D81" s="301"/>
      <c r="E81" s="302"/>
      <c r="F81" s="302"/>
      <c r="G81" s="302"/>
      <c r="H81" s="303"/>
      <c r="I81" s="303"/>
      <c r="J81" s="303"/>
      <c r="K81" s="303"/>
      <c r="L81" s="303"/>
    </row>
    <row r="82" spans="1:12" ht="12.75">
      <c r="A82" s="300"/>
      <c r="B82" s="301"/>
      <c r="C82" s="301"/>
      <c r="D82" s="301"/>
      <c r="E82" s="302"/>
      <c r="F82" s="302"/>
      <c r="G82" s="302"/>
      <c r="H82" s="303"/>
      <c r="I82" s="303"/>
      <c r="J82" s="303"/>
      <c r="K82" s="303"/>
      <c r="L82" s="303"/>
    </row>
    <row r="83" spans="1:12" ht="12.75">
      <c r="A83" s="300"/>
      <c r="B83" s="304"/>
      <c r="C83" s="304"/>
      <c r="D83" s="304"/>
      <c r="E83" s="302"/>
      <c r="F83" s="302"/>
      <c r="G83" s="302"/>
      <c r="H83" s="303"/>
      <c r="I83" s="303"/>
      <c r="J83" s="303"/>
      <c r="K83" s="303"/>
      <c r="L83" s="303"/>
    </row>
    <row r="84" spans="1:12" ht="12.75">
      <c r="A84" s="300"/>
      <c r="B84" s="304"/>
      <c r="C84" s="304"/>
      <c r="D84" s="304"/>
      <c r="E84" s="302"/>
      <c r="F84" s="302"/>
      <c r="G84" s="302"/>
      <c r="H84" s="303"/>
      <c r="I84" s="303"/>
      <c r="J84" s="303"/>
      <c r="K84" s="303"/>
      <c r="L84" s="303"/>
    </row>
    <row r="85" spans="1:12" ht="12.75">
      <c r="A85" s="300"/>
      <c r="B85" s="304"/>
      <c r="C85" s="304"/>
      <c r="D85" s="304"/>
      <c r="E85" s="302"/>
      <c r="F85" s="302"/>
      <c r="G85" s="302"/>
      <c r="H85" s="303"/>
      <c r="I85" s="303"/>
      <c r="J85" s="303"/>
      <c r="K85" s="303"/>
      <c r="L85" s="303"/>
    </row>
    <row r="86" spans="1:12" ht="12.75">
      <c r="A86" s="300"/>
      <c r="B86" s="304"/>
      <c r="C86" s="304"/>
      <c r="D86" s="304"/>
      <c r="E86" s="302"/>
      <c r="F86" s="302"/>
      <c r="G86" s="302"/>
      <c r="H86" s="303"/>
      <c r="I86" s="303"/>
      <c r="J86" s="303"/>
      <c r="K86" s="303"/>
      <c r="L86" s="303"/>
    </row>
    <row r="87" spans="1:12" ht="12.75">
      <c r="A87" s="300"/>
      <c r="B87" s="304"/>
      <c r="C87" s="304"/>
      <c r="D87" s="304"/>
      <c r="E87" s="302"/>
      <c r="F87" s="302"/>
      <c r="G87" s="302"/>
      <c r="H87" s="303"/>
      <c r="I87" s="303"/>
      <c r="J87" s="303"/>
      <c r="K87" s="303"/>
      <c r="L87" s="303"/>
    </row>
    <row r="88" spans="1:12" ht="12.75">
      <c r="A88" s="300"/>
      <c r="B88" s="304"/>
      <c r="C88" s="304"/>
      <c r="D88" s="304"/>
      <c r="E88" s="302"/>
      <c r="F88" s="302"/>
      <c r="G88" s="302"/>
      <c r="H88" s="303"/>
      <c r="I88" s="303"/>
      <c r="J88" s="303"/>
      <c r="K88" s="303"/>
      <c r="L88" s="303"/>
    </row>
    <row r="89" spans="1:12" ht="12.75">
      <c r="A89" s="300"/>
      <c r="B89" s="304"/>
      <c r="C89" s="304"/>
      <c r="D89" s="304"/>
      <c r="E89" s="302"/>
      <c r="F89" s="302"/>
      <c r="G89" s="302"/>
      <c r="H89" s="303"/>
      <c r="I89" s="303"/>
      <c r="J89" s="303"/>
      <c r="K89" s="303"/>
      <c r="L89" s="303"/>
    </row>
    <row r="90" spans="1:12" ht="12.75">
      <c r="A90" s="300"/>
      <c r="B90" s="304"/>
      <c r="C90" s="304"/>
      <c r="D90" s="304"/>
      <c r="E90" s="302"/>
      <c r="F90" s="302"/>
      <c r="G90" s="302"/>
      <c r="H90" s="303"/>
      <c r="I90" s="303"/>
      <c r="J90" s="303"/>
      <c r="K90" s="303"/>
      <c r="L90" s="303"/>
    </row>
    <row r="91" spans="1:12" ht="12.75">
      <c r="A91" s="300"/>
      <c r="B91" s="304"/>
      <c r="C91" s="304"/>
      <c r="D91" s="304"/>
      <c r="E91" s="302"/>
      <c r="F91" s="302"/>
      <c r="G91" s="302"/>
      <c r="H91" s="303"/>
      <c r="I91" s="303"/>
      <c r="J91" s="303"/>
      <c r="K91" s="303"/>
      <c r="L91" s="303"/>
    </row>
    <row r="92" spans="1:12" ht="12.75">
      <c r="A92" s="300"/>
      <c r="B92" s="304"/>
      <c r="C92" s="304"/>
      <c r="D92" s="304"/>
      <c r="E92" s="302"/>
      <c r="F92" s="302"/>
      <c r="G92" s="302"/>
      <c r="H92" s="303"/>
      <c r="I92" s="303"/>
      <c r="J92" s="303"/>
      <c r="K92" s="303"/>
      <c r="L92" s="303"/>
    </row>
    <row r="93" spans="1:12" ht="12.75">
      <c r="A93" s="300"/>
      <c r="B93" s="304"/>
      <c r="C93" s="304"/>
      <c r="D93" s="304"/>
      <c r="E93" s="302"/>
      <c r="F93" s="302"/>
      <c r="G93" s="302"/>
      <c r="H93" s="303"/>
      <c r="I93" s="303"/>
      <c r="J93" s="303"/>
      <c r="K93" s="303"/>
      <c r="L93" s="303"/>
    </row>
    <row r="94" spans="1:12" ht="12.75">
      <c r="A94" s="300"/>
      <c r="B94" s="304"/>
      <c r="C94" s="304"/>
      <c r="D94" s="304"/>
      <c r="E94" s="302"/>
      <c r="F94" s="302"/>
      <c r="G94" s="302"/>
      <c r="H94" s="303"/>
      <c r="I94" s="303"/>
      <c r="J94" s="303"/>
      <c r="K94" s="303"/>
      <c r="L94" s="303"/>
    </row>
    <row r="95" spans="1:12" ht="12.75">
      <c r="A95" s="300"/>
      <c r="B95" s="304"/>
      <c r="C95" s="304"/>
      <c r="D95" s="304"/>
      <c r="E95" s="302"/>
      <c r="F95" s="302"/>
      <c r="G95" s="302"/>
      <c r="H95" s="303"/>
      <c r="I95" s="303"/>
      <c r="J95" s="303"/>
      <c r="K95" s="303"/>
      <c r="L95" s="303"/>
    </row>
    <row r="96" spans="1:12" ht="12.75">
      <c r="A96" s="300"/>
      <c r="B96" s="304"/>
      <c r="C96" s="304"/>
      <c r="D96" s="304"/>
      <c r="E96" s="302"/>
      <c r="F96" s="302"/>
      <c r="G96" s="302"/>
      <c r="H96" s="303"/>
      <c r="I96" s="303"/>
      <c r="J96" s="303"/>
      <c r="K96" s="303"/>
      <c r="L96" s="303"/>
    </row>
    <row r="97" spans="1:12" ht="12.75">
      <c r="A97" s="300"/>
      <c r="B97" s="304"/>
      <c r="C97" s="304"/>
      <c r="D97" s="304"/>
      <c r="E97" s="302"/>
      <c r="F97" s="302"/>
      <c r="G97" s="302"/>
      <c r="H97" s="303"/>
      <c r="I97" s="303"/>
      <c r="J97" s="303"/>
      <c r="K97" s="303"/>
      <c r="L97" s="303"/>
    </row>
    <row r="98" spans="1:12" ht="12.75">
      <c r="A98" s="300"/>
      <c r="B98" s="304"/>
      <c r="C98" s="304"/>
      <c r="D98" s="304"/>
      <c r="E98" s="302"/>
      <c r="F98" s="302"/>
      <c r="G98" s="302"/>
      <c r="H98" s="303"/>
      <c r="I98" s="303"/>
      <c r="J98" s="303"/>
      <c r="K98" s="303"/>
      <c r="L98" s="303"/>
    </row>
    <row r="99" spans="1:12" ht="12.75">
      <c r="A99" s="300"/>
      <c r="B99" s="304"/>
      <c r="C99" s="304"/>
      <c r="D99" s="304"/>
      <c r="E99" s="302"/>
      <c r="F99" s="302"/>
      <c r="G99" s="302"/>
      <c r="H99" s="303"/>
      <c r="I99" s="303"/>
      <c r="J99" s="303"/>
      <c r="K99" s="303"/>
      <c r="L99" s="303"/>
    </row>
    <row r="100" spans="1:12" ht="12.75">
      <c r="A100" s="300"/>
      <c r="B100" s="304"/>
      <c r="C100" s="304"/>
      <c r="D100" s="304"/>
      <c r="E100" s="302"/>
      <c r="F100" s="302"/>
      <c r="G100" s="302"/>
      <c r="H100" s="303"/>
      <c r="I100" s="303"/>
      <c r="J100" s="303"/>
      <c r="K100" s="303"/>
      <c r="L100" s="303"/>
    </row>
    <row r="101" spans="1:12" ht="12.75">
      <c r="A101" s="300"/>
      <c r="B101" s="304"/>
      <c r="C101" s="304"/>
      <c r="D101" s="304"/>
      <c r="E101" s="302"/>
      <c r="F101" s="302"/>
      <c r="G101" s="302"/>
      <c r="H101" s="303"/>
      <c r="I101" s="303"/>
      <c r="J101" s="303"/>
      <c r="K101" s="303"/>
      <c r="L101" s="303"/>
    </row>
    <row r="102" spans="1:12" ht="12.75">
      <c r="A102" s="300"/>
      <c r="B102" s="304"/>
      <c r="C102" s="304"/>
      <c r="D102" s="304"/>
      <c r="E102" s="302"/>
      <c r="F102" s="302"/>
      <c r="G102" s="302"/>
      <c r="H102" s="303"/>
      <c r="I102" s="303"/>
      <c r="J102" s="303"/>
      <c r="K102" s="303"/>
      <c r="L102" s="303"/>
    </row>
    <row r="103" spans="1:12" ht="12.75">
      <c r="A103" s="300"/>
      <c r="B103" s="304"/>
      <c r="C103" s="304"/>
      <c r="D103" s="304"/>
      <c r="E103" s="302"/>
      <c r="F103" s="302"/>
      <c r="G103" s="302"/>
      <c r="H103" s="303"/>
      <c r="I103" s="303"/>
      <c r="J103" s="303"/>
      <c r="K103" s="303"/>
      <c r="L103" s="303"/>
    </row>
    <row r="104" spans="1:12" ht="12.75">
      <c r="A104" s="300"/>
      <c r="B104" s="304"/>
      <c r="C104" s="304"/>
      <c r="D104" s="304"/>
      <c r="E104" s="302"/>
      <c r="F104" s="302"/>
      <c r="G104" s="302"/>
      <c r="H104" s="303"/>
      <c r="I104" s="303"/>
      <c r="J104" s="303"/>
      <c r="K104" s="303"/>
      <c r="L104" s="303"/>
    </row>
    <row r="105" spans="1:12" ht="12.75">
      <c r="A105" s="300"/>
      <c r="B105" s="304"/>
      <c r="C105" s="304"/>
      <c r="D105" s="304"/>
      <c r="E105" s="302"/>
      <c r="F105" s="302"/>
      <c r="G105" s="302"/>
      <c r="H105" s="303"/>
      <c r="I105" s="303"/>
      <c r="J105" s="303"/>
      <c r="K105" s="303"/>
      <c r="L105" s="303"/>
    </row>
    <row r="106" spans="1:12" ht="12.75">
      <c r="A106" s="300"/>
      <c r="B106" s="304"/>
      <c r="C106" s="304"/>
      <c r="D106" s="304"/>
      <c r="E106" s="302"/>
      <c r="F106" s="302"/>
      <c r="G106" s="302"/>
      <c r="H106" s="303"/>
      <c r="I106" s="303"/>
      <c r="J106" s="303"/>
      <c r="K106" s="303"/>
      <c r="L106" s="303"/>
    </row>
    <row r="107" spans="1:12" ht="12.75">
      <c r="A107" s="300"/>
      <c r="B107" s="304"/>
      <c r="C107" s="304"/>
      <c r="D107" s="304"/>
      <c r="E107" s="302"/>
      <c r="F107" s="302"/>
      <c r="G107" s="302"/>
      <c r="H107" s="303"/>
      <c r="I107" s="303"/>
      <c r="J107" s="303"/>
      <c r="K107" s="303"/>
      <c r="L107" s="303"/>
    </row>
    <row r="108" spans="1:12" ht="12.75">
      <c r="A108" s="300"/>
      <c r="B108" s="304"/>
      <c r="C108" s="304"/>
      <c r="D108" s="304"/>
      <c r="E108" s="302"/>
      <c r="F108" s="302"/>
      <c r="G108" s="302"/>
      <c r="H108" s="303"/>
      <c r="I108" s="303"/>
      <c r="J108" s="303"/>
      <c r="K108" s="303"/>
      <c r="L108" s="303"/>
    </row>
    <row r="109" spans="1:12" ht="12.75">
      <c r="A109" s="300"/>
      <c r="B109" s="304"/>
      <c r="C109" s="304"/>
      <c r="D109" s="304"/>
      <c r="E109" s="302"/>
      <c r="F109" s="302"/>
      <c r="G109" s="302"/>
      <c r="H109" s="303"/>
      <c r="I109" s="303"/>
      <c r="J109" s="303"/>
      <c r="K109" s="303"/>
      <c r="L109" s="303"/>
    </row>
    <row r="110" spans="1:12" ht="12.75">
      <c r="A110" s="300"/>
      <c r="B110" s="304"/>
      <c r="C110" s="304"/>
      <c r="D110" s="304"/>
      <c r="E110" s="302"/>
      <c r="F110" s="302"/>
      <c r="G110" s="302"/>
      <c r="H110" s="303"/>
      <c r="I110" s="303"/>
      <c r="J110" s="303"/>
      <c r="K110" s="303"/>
      <c r="L110" s="303"/>
    </row>
    <row r="111" spans="1:12" ht="12.75">
      <c r="A111" s="308"/>
      <c r="B111" s="304"/>
      <c r="C111" s="304"/>
      <c r="D111" s="304"/>
      <c r="E111" s="302"/>
      <c r="F111" s="302"/>
      <c r="G111" s="302"/>
      <c r="H111" s="303"/>
      <c r="I111" s="303"/>
      <c r="J111" s="303"/>
      <c r="K111" s="303"/>
      <c r="L111" s="303"/>
    </row>
    <row r="112" spans="1:12" ht="12.75">
      <c r="A112" s="308"/>
      <c r="B112" s="304"/>
      <c r="C112" s="304"/>
      <c r="D112" s="304"/>
      <c r="E112" s="302"/>
      <c r="F112" s="302"/>
      <c r="G112" s="302"/>
      <c r="H112" s="303"/>
      <c r="I112" s="303"/>
      <c r="J112" s="303"/>
      <c r="K112" s="303"/>
      <c r="L112" s="303"/>
    </row>
    <row r="113" spans="1:12" ht="12.75">
      <c r="A113" s="308"/>
      <c r="B113" s="304"/>
      <c r="C113" s="304"/>
      <c r="D113" s="304"/>
      <c r="E113" s="302"/>
      <c r="F113" s="302"/>
      <c r="G113" s="302"/>
      <c r="H113" s="303"/>
      <c r="I113" s="303"/>
      <c r="J113" s="303"/>
      <c r="K113" s="303"/>
      <c r="L113" s="303"/>
    </row>
    <row r="114" spans="1:12" ht="12.75">
      <c r="A114" s="308"/>
      <c r="B114" s="304"/>
      <c r="C114" s="304"/>
      <c r="D114" s="304"/>
      <c r="E114" s="302"/>
      <c r="F114" s="302"/>
      <c r="G114" s="302"/>
      <c r="H114" s="303"/>
      <c r="I114" s="303"/>
      <c r="J114" s="303"/>
      <c r="K114" s="303"/>
      <c r="L114" s="303"/>
    </row>
    <row r="115" spans="1:12" ht="12.75">
      <c r="A115" s="308"/>
      <c r="B115" s="304"/>
      <c r="C115" s="304"/>
      <c r="D115" s="304"/>
      <c r="E115" s="302"/>
      <c r="F115" s="302"/>
      <c r="G115" s="302"/>
      <c r="H115" s="303"/>
      <c r="I115" s="303"/>
      <c r="J115" s="303"/>
      <c r="K115" s="303"/>
      <c r="L115" s="303"/>
    </row>
    <row r="116" spans="1:12" ht="12.75">
      <c r="A116" s="308"/>
      <c r="B116" s="304"/>
      <c r="C116" s="304"/>
      <c r="D116" s="304"/>
      <c r="E116" s="302"/>
      <c r="F116" s="302"/>
      <c r="G116" s="302"/>
      <c r="H116" s="303"/>
      <c r="I116" s="303"/>
      <c r="J116" s="303"/>
      <c r="K116" s="303"/>
      <c r="L116" s="303"/>
    </row>
    <row r="117" spans="1:12" ht="12.75">
      <c r="A117" s="308"/>
      <c r="B117" s="304"/>
      <c r="C117" s="304"/>
      <c r="D117" s="304"/>
      <c r="E117" s="302"/>
      <c r="F117" s="302"/>
      <c r="G117" s="302"/>
      <c r="H117" s="303"/>
      <c r="I117" s="303"/>
      <c r="J117" s="303"/>
      <c r="K117" s="303"/>
      <c r="L117" s="303"/>
    </row>
    <row r="118" spans="1:12" ht="12.75">
      <c r="A118" s="308"/>
      <c r="B118" s="304"/>
      <c r="C118" s="304"/>
      <c r="D118" s="304"/>
      <c r="E118" s="302"/>
      <c r="F118" s="302"/>
      <c r="G118" s="302"/>
      <c r="H118" s="303"/>
      <c r="I118" s="303"/>
      <c r="J118" s="303"/>
      <c r="K118" s="303"/>
      <c r="L118" s="303"/>
    </row>
    <row r="119" spans="1:12" ht="12.75">
      <c r="A119" s="308"/>
      <c r="B119" s="304"/>
      <c r="C119" s="304"/>
      <c r="D119" s="304"/>
      <c r="E119" s="302"/>
      <c r="F119" s="302"/>
      <c r="G119" s="302"/>
      <c r="H119" s="303"/>
      <c r="I119" s="303"/>
      <c r="J119" s="303"/>
      <c r="K119" s="303"/>
      <c r="L119" s="303"/>
    </row>
    <row r="120" spans="1:12" ht="12.75">
      <c r="A120" s="308"/>
      <c r="B120" s="304"/>
      <c r="C120" s="304"/>
      <c r="D120" s="304"/>
      <c r="E120" s="302"/>
      <c r="F120" s="302"/>
      <c r="G120" s="302"/>
      <c r="H120" s="303"/>
      <c r="I120" s="303"/>
      <c r="J120" s="303"/>
      <c r="K120" s="303"/>
      <c r="L120" s="303"/>
    </row>
    <row r="121" spans="1:12" ht="12.75">
      <c r="A121" s="308"/>
      <c r="B121" s="304"/>
      <c r="C121" s="304"/>
      <c r="D121" s="304"/>
      <c r="E121" s="302"/>
      <c r="F121" s="302"/>
      <c r="G121" s="302"/>
      <c r="H121" s="303"/>
      <c r="I121" s="303"/>
      <c r="J121" s="303"/>
      <c r="K121" s="303"/>
      <c r="L121" s="303"/>
    </row>
    <row r="122" spans="1:12" ht="12.75">
      <c r="A122" s="308"/>
      <c r="B122" s="304"/>
      <c r="C122" s="304"/>
      <c r="D122" s="304"/>
      <c r="E122" s="302"/>
      <c r="F122" s="302"/>
      <c r="G122" s="302"/>
      <c r="H122" s="303"/>
      <c r="I122" s="303"/>
      <c r="J122" s="303"/>
      <c r="K122" s="303"/>
      <c r="L122" s="303"/>
    </row>
    <row r="123" spans="1:12" ht="12.75">
      <c r="A123" s="308"/>
      <c r="B123" s="304"/>
      <c r="C123" s="304"/>
      <c r="D123" s="304"/>
      <c r="E123" s="302"/>
      <c r="F123" s="302"/>
      <c r="G123" s="302"/>
      <c r="H123" s="303"/>
      <c r="I123" s="303"/>
      <c r="J123" s="303"/>
      <c r="K123" s="303"/>
      <c r="L123" s="303"/>
    </row>
    <row r="124" spans="1:12" ht="12.75">
      <c r="A124" s="308"/>
      <c r="B124" s="304"/>
      <c r="C124" s="304"/>
      <c r="D124" s="304"/>
      <c r="E124" s="302"/>
      <c r="F124" s="302"/>
      <c r="G124" s="302"/>
      <c r="H124" s="303"/>
      <c r="I124" s="303"/>
      <c r="J124" s="303"/>
      <c r="K124" s="303"/>
      <c r="L124" s="303"/>
    </row>
    <row r="125" spans="1:12" ht="12.75">
      <c r="A125" s="308"/>
      <c r="B125" s="304"/>
      <c r="C125" s="304"/>
      <c r="D125" s="304"/>
      <c r="E125" s="302"/>
      <c r="F125" s="302"/>
      <c r="G125" s="302"/>
      <c r="H125" s="303"/>
      <c r="I125" s="303"/>
      <c r="J125" s="303"/>
      <c r="K125" s="303"/>
      <c r="L125" s="303"/>
    </row>
    <row r="126" spans="1:12" ht="12.75">
      <c r="A126" s="308"/>
      <c r="B126" s="304"/>
      <c r="C126" s="304"/>
      <c r="D126" s="304"/>
      <c r="E126" s="302"/>
      <c r="F126" s="302"/>
      <c r="G126" s="302"/>
      <c r="H126" s="303"/>
      <c r="I126" s="303"/>
      <c r="J126" s="303"/>
      <c r="K126" s="303"/>
      <c r="L126" s="303"/>
    </row>
    <row r="127" spans="1:12" ht="12.75">
      <c r="A127" s="308"/>
      <c r="B127" s="304"/>
      <c r="C127" s="304"/>
      <c r="D127" s="304"/>
      <c r="E127" s="302"/>
      <c r="F127" s="302"/>
      <c r="G127" s="302"/>
      <c r="H127" s="303"/>
      <c r="I127" s="303"/>
      <c r="J127" s="303"/>
      <c r="K127" s="303"/>
      <c r="L127" s="303"/>
    </row>
    <row r="128" spans="1:12" ht="12.75">
      <c r="A128" s="308"/>
      <c r="B128" s="304"/>
      <c r="C128" s="304"/>
      <c r="D128" s="304"/>
      <c r="E128" s="302"/>
      <c r="F128" s="302"/>
      <c r="G128" s="302"/>
      <c r="H128" s="303"/>
      <c r="I128" s="303"/>
      <c r="J128" s="303"/>
      <c r="K128" s="303"/>
      <c r="L128" s="303"/>
    </row>
    <row r="129" spans="1:12" ht="12.75">
      <c r="A129" s="308"/>
      <c r="B129" s="304"/>
      <c r="C129" s="304"/>
      <c r="D129" s="304"/>
      <c r="E129" s="302"/>
      <c r="F129" s="302"/>
      <c r="G129" s="302"/>
      <c r="H129" s="303"/>
      <c r="I129" s="303"/>
      <c r="J129" s="303"/>
      <c r="K129" s="303"/>
      <c r="L129" s="303"/>
    </row>
    <row r="130" spans="1:12" ht="12.75">
      <c r="A130" s="308"/>
      <c r="B130" s="304"/>
      <c r="C130" s="304"/>
      <c r="D130" s="304"/>
      <c r="E130" s="302"/>
      <c r="F130" s="302"/>
      <c r="G130" s="302"/>
      <c r="H130" s="303"/>
      <c r="I130" s="303"/>
      <c r="J130" s="303"/>
      <c r="K130" s="303"/>
      <c r="L130" s="303"/>
    </row>
    <row r="131" spans="1:12" ht="99.75" customHeight="1">
      <c r="A131" s="308"/>
      <c r="B131" s="304"/>
      <c r="C131" s="304"/>
      <c r="D131" s="304"/>
      <c r="E131" s="302"/>
      <c r="F131" s="302"/>
      <c r="G131" s="302"/>
      <c r="H131" s="303"/>
      <c r="I131" s="303"/>
      <c r="J131" s="303"/>
      <c r="K131" s="303"/>
      <c r="L131" s="303"/>
    </row>
    <row r="132" spans="1:12" ht="12.75">
      <c r="A132" s="308"/>
      <c r="B132" s="304"/>
      <c r="C132" s="304"/>
      <c r="D132" s="304"/>
      <c r="E132" s="302"/>
      <c r="F132" s="302"/>
      <c r="G132" s="302"/>
      <c r="H132" s="303"/>
      <c r="I132" s="303"/>
      <c r="J132" s="303"/>
      <c r="K132" s="303"/>
      <c r="L132" s="303"/>
    </row>
    <row r="133" spans="1:12" ht="12.75">
      <c r="A133" s="308"/>
      <c r="B133" s="304"/>
      <c r="C133" s="304"/>
      <c r="D133" s="304"/>
      <c r="E133" s="302"/>
      <c r="F133" s="302"/>
      <c r="G133" s="302"/>
      <c r="H133" s="303"/>
      <c r="I133" s="303"/>
      <c r="J133" s="303"/>
      <c r="K133" s="303"/>
      <c r="L133" s="303"/>
    </row>
    <row r="134" spans="1:12" ht="12.75">
      <c r="A134" s="308"/>
      <c r="B134" s="304"/>
      <c r="C134" s="304"/>
      <c r="D134" s="304"/>
      <c r="E134" s="302"/>
      <c r="F134" s="302"/>
      <c r="G134" s="302"/>
      <c r="H134" s="303"/>
      <c r="I134" s="303"/>
      <c r="J134" s="303"/>
      <c r="K134" s="303"/>
      <c r="L134" s="303"/>
    </row>
    <row r="135" spans="1:12" ht="12.75">
      <c r="A135" s="308"/>
      <c r="B135" s="304"/>
      <c r="C135" s="304"/>
      <c r="D135" s="304"/>
      <c r="E135" s="302"/>
      <c r="F135" s="302"/>
      <c r="G135" s="302"/>
      <c r="H135" s="303"/>
      <c r="I135" s="303"/>
      <c r="J135" s="303"/>
      <c r="K135" s="303"/>
      <c r="L135" s="303"/>
    </row>
    <row r="136" spans="1:12" ht="12.75">
      <c r="A136" s="308"/>
      <c r="B136" s="304"/>
      <c r="C136" s="304"/>
      <c r="D136" s="304"/>
      <c r="E136" s="302"/>
      <c r="F136" s="302"/>
      <c r="G136" s="302"/>
      <c r="H136" s="303"/>
      <c r="I136" s="303"/>
      <c r="J136" s="303"/>
      <c r="K136" s="303"/>
      <c r="L136" s="303"/>
    </row>
    <row r="137" spans="1:12" ht="12.75">
      <c r="A137" s="308"/>
      <c r="B137" s="304"/>
      <c r="C137" s="304"/>
      <c r="D137" s="304"/>
      <c r="E137" s="302"/>
      <c r="F137" s="302"/>
      <c r="G137" s="302"/>
      <c r="H137" s="303"/>
      <c r="I137" s="303"/>
      <c r="J137" s="303"/>
      <c r="K137" s="303"/>
      <c r="L137" s="303"/>
    </row>
    <row r="138" spans="1:12" ht="99.75" customHeight="1">
      <c r="A138" s="308"/>
      <c r="B138" s="304"/>
      <c r="C138" s="304"/>
      <c r="D138" s="304"/>
      <c r="E138" s="302"/>
      <c r="F138" s="302"/>
      <c r="G138" s="302"/>
      <c r="H138" s="303"/>
      <c r="I138" s="303"/>
      <c r="J138" s="303"/>
      <c r="K138" s="303"/>
      <c r="L138" s="303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264" t="s">
        <v>230</v>
      </c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265" t="s">
        <v>212</v>
      </c>
      <c r="B144" s="1" t="str">
        <f>'5 Uwagi organizacyjne'!$C$6&amp;" "&amp;'5 Uwagi organizacyjne'!$E$6</f>
        <v>K/ </v>
      </c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298" t="s">
        <v>231</v>
      </c>
      <c r="B145" s="299" t="s">
        <v>232</v>
      </c>
      <c r="C145" s="299"/>
      <c r="D145" s="299"/>
      <c r="E145" s="299"/>
      <c r="F145" s="299"/>
      <c r="G145" s="299"/>
      <c r="H145" s="299"/>
      <c r="I145" s="299"/>
      <c r="J145" s="299"/>
      <c r="K145" s="299"/>
      <c r="L145" s="299"/>
    </row>
    <row r="146" spans="1:12" ht="12.75">
      <c r="A146" s="308"/>
      <c r="B146" s="301"/>
      <c r="C146" s="301"/>
      <c r="D146" s="301"/>
      <c r="E146" s="302"/>
      <c r="F146" s="302"/>
      <c r="G146" s="302"/>
      <c r="H146" s="303"/>
      <c r="I146" s="303"/>
      <c r="J146" s="303"/>
      <c r="K146" s="303"/>
      <c r="L146" s="303"/>
    </row>
    <row r="147" spans="1:12" ht="12.75">
      <c r="A147" s="308"/>
      <c r="B147" s="301"/>
      <c r="C147" s="301"/>
      <c r="D147" s="301"/>
      <c r="E147" s="302"/>
      <c r="F147" s="302"/>
      <c r="G147" s="302"/>
      <c r="H147" s="303"/>
      <c r="I147" s="303"/>
      <c r="J147" s="303"/>
      <c r="K147" s="303"/>
      <c r="L147" s="303"/>
    </row>
    <row r="148" spans="1:12" ht="12.75">
      <c r="A148" s="308"/>
      <c r="B148" s="301"/>
      <c r="C148" s="301"/>
      <c r="D148" s="301"/>
      <c r="E148" s="302"/>
      <c r="F148" s="302"/>
      <c r="G148" s="302"/>
      <c r="H148" s="303"/>
      <c r="I148" s="303"/>
      <c r="J148" s="303"/>
      <c r="K148" s="303"/>
      <c r="L148" s="303"/>
    </row>
    <row r="149" spans="1:12" ht="12.75">
      <c r="A149" s="308"/>
      <c r="B149" s="301"/>
      <c r="C149" s="301"/>
      <c r="D149" s="301"/>
      <c r="E149" s="302"/>
      <c r="F149" s="302"/>
      <c r="G149" s="302"/>
      <c r="H149" s="303"/>
      <c r="I149" s="303"/>
      <c r="J149" s="303"/>
      <c r="K149" s="303"/>
      <c r="L149" s="303"/>
    </row>
    <row r="150" spans="1:12" ht="12.75">
      <c r="A150" s="308"/>
      <c r="B150" s="301"/>
      <c r="C150" s="301"/>
      <c r="D150" s="301"/>
      <c r="E150" s="302"/>
      <c r="F150" s="302"/>
      <c r="G150" s="302"/>
      <c r="H150" s="303"/>
      <c r="I150" s="303"/>
      <c r="J150" s="303"/>
      <c r="K150" s="303"/>
      <c r="L150" s="303"/>
    </row>
    <row r="151" spans="1:12" ht="12.75">
      <c r="A151" s="308"/>
      <c r="B151" s="301"/>
      <c r="C151" s="301"/>
      <c r="D151" s="301"/>
      <c r="E151" s="302"/>
      <c r="F151" s="302"/>
      <c r="G151" s="302"/>
      <c r="H151" s="303"/>
      <c r="I151" s="303"/>
      <c r="J151" s="303"/>
      <c r="K151" s="303"/>
      <c r="L151" s="303"/>
    </row>
    <row r="152" spans="1:12" ht="99.75" customHeight="1">
      <c r="A152" s="308"/>
      <c r="B152" s="301"/>
      <c r="C152" s="301"/>
      <c r="D152" s="301"/>
      <c r="E152" s="302"/>
      <c r="F152" s="302"/>
      <c r="G152" s="302"/>
      <c r="H152" s="303"/>
      <c r="I152" s="303"/>
      <c r="J152" s="303"/>
      <c r="K152" s="303"/>
      <c r="L152" s="303"/>
    </row>
    <row r="153" spans="1:12" ht="12.75">
      <c r="A153" s="308"/>
      <c r="B153" s="304"/>
      <c r="C153" s="304"/>
      <c r="D153" s="304"/>
      <c r="E153" s="302"/>
      <c r="F153" s="302"/>
      <c r="G153" s="302"/>
      <c r="H153" s="303"/>
      <c r="I153" s="303"/>
      <c r="J153" s="303"/>
      <c r="K153" s="303"/>
      <c r="L153" s="303"/>
    </row>
    <row r="154" spans="1:12" ht="12.75">
      <c r="A154" s="308"/>
      <c r="B154" s="304"/>
      <c r="C154" s="304"/>
      <c r="D154" s="304"/>
      <c r="E154" s="302"/>
      <c r="F154" s="302"/>
      <c r="G154" s="302"/>
      <c r="H154" s="303"/>
      <c r="I154" s="303"/>
      <c r="J154" s="303"/>
      <c r="K154" s="303"/>
      <c r="L154" s="303"/>
    </row>
    <row r="155" spans="1:12" ht="12.75">
      <c r="A155" s="308"/>
      <c r="B155" s="304"/>
      <c r="C155" s="304"/>
      <c r="D155" s="304"/>
      <c r="E155" s="302"/>
      <c r="F155" s="302"/>
      <c r="G155" s="302"/>
      <c r="H155" s="303"/>
      <c r="I155" s="303"/>
      <c r="J155" s="303"/>
      <c r="K155" s="303"/>
      <c r="L155" s="303"/>
    </row>
    <row r="156" spans="1:12" ht="12.75">
      <c r="A156" s="308"/>
      <c r="B156" s="304"/>
      <c r="C156" s="304"/>
      <c r="D156" s="304"/>
      <c r="E156" s="302"/>
      <c r="F156" s="302"/>
      <c r="G156" s="302"/>
      <c r="H156" s="303"/>
      <c r="I156" s="303"/>
      <c r="J156" s="303"/>
      <c r="K156" s="303"/>
      <c r="L156" s="303"/>
    </row>
    <row r="157" spans="1:12" ht="12.75">
      <c r="A157" s="308"/>
      <c r="B157" s="304"/>
      <c r="C157" s="304"/>
      <c r="D157" s="304"/>
      <c r="E157" s="302"/>
      <c r="F157" s="302"/>
      <c r="G157" s="302"/>
      <c r="H157" s="303"/>
      <c r="I157" s="303"/>
      <c r="J157" s="303"/>
      <c r="K157" s="303"/>
      <c r="L157" s="303"/>
    </row>
    <row r="158" spans="1:12" ht="12.75">
      <c r="A158" s="308"/>
      <c r="B158" s="304"/>
      <c r="C158" s="304"/>
      <c r="D158" s="304"/>
      <c r="E158" s="302"/>
      <c r="F158" s="302"/>
      <c r="G158" s="302"/>
      <c r="H158" s="303"/>
      <c r="I158" s="303"/>
      <c r="J158" s="303"/>
      <c r="K158" s="303"/>
      <c r="L158" s="303"/>
    </row>
    <row r="159" spans="1:12" ht="99.75" customHeight="1">
      <c r="A159" s="308"/>
      <c r="B159" s="304"/>
      <c r="C159" s="304"/>
      <c r="D159" s="304"/>
      <c r="E159" s="302"/>
      <c r="F159" s="302"/>
      <c r="G159" s="302"/>
      <c r="H159" s="303"/>
      <c r="I159" s="303"/>
      <c r="J159" s="303"/>
      <c r="K159" s="303"/>
      <c r="L159" s="303"/>
    </row>
    <row r="160" spans="1:12" ht="12.75">
      <c r="A160" s="308"/>
      <c r="B160" s="304"/>
      <c r="C160" s="304"/>
      <c r="D160" s="304"/>
      <c r="E160" s="302"/>
      <c r="F160" s="302"/>
      <c r="G160" s="302"/>
      <c r="H160" s="303"/>
      <c r="I160" s="303"/>
      <c r="J160" s="303"/>
      <c r="K160" s="303"/>
      <c r="L160" s="303"/>
    </row>
    <row r="161" spans="1:12" ht="12.75">
      <c r="A161" s="308"/>
      <c r="B161" s="304"/>
      <c r="C161" s="304"/>
      <c r="D161" s="304"/>
      <c r="E161" s="302"/>
      <c r="F161" s="302"/>
      <c r="G161" s="302"/>
      <c r="H161" s="303"/>
      <c r="I161" s="303"/>
      <c r="J161" s="303"/>
      <c r="K161" s="303"/>
      <c r="L161" s="303"/>
    </row>
    <row r="162" spans="1:12" ht="12.75">
      <c r="A162" s="308"/>
      <c r="B162" s="304"/>
      <c r="C162" s="304"/>
      <c r="D162" s="304"/>
      <c r="E162" s="302"/>
      <c r="F162" s="302"/>
      <c r="G162" s="302"/>
      <c r="H162" s="303"/>
      <c r="I162" s="303"/>
      <c r="J162" s="303"/>
      <c r="K162" s="303"/>
      <c r="L162" s="303"/>
    </row>
    <row r="163" spans="1:12" ht="12.75">
      <c r="A163" s="308"/>
      <c r="B163" s="304"/>
      <c r="C163" s="304"/>
      <c r="D163" s="304"/>
      <c r="E163" s="302"/>
      <c r="F163" s="302"/>
      <c r="G163" s="302"/>
      <c r="H163" s="303"/>
      <c r="I163" s="303"/>
      <c r="J163" s="303"/>
      <c r="K163" s="303"/>
      <c r="L163" s="303"/>
    </row>
    <row r="164" spans="1:12" ht="12.75">
      <c r="A164" s="308"/>
      <c r="B164" s="304"/>
      <c r="C164" s="304"/>
      <c r="D164" s="304"/>
      <c r="E164" s="302"/>
      <c r="F164" s="302"/>
      <c r="G164" s="302"/>
      <c r="H164" s="303"/>
      <c r="I164" s="303"/>
      <c r="J164" s="303"/>
      <c r="K164" s="303"/>
      <c r="L164" s="303"/>
    </row>
    <row r="165" spans="1:12" ht="12.75">
      <c r="A165" s="308"/>
      <c r="B165" s="304"/>
      <c r="C165" s="304"/>
      <c r="D165" s="304"/>
      <c r="E165" s="302"/>
      <c r="F165" s="302"/>
      <c r="G165" s="302"/>
      <c r="H165" s="303"/>
      <c r="I165" s="303"/>
      <c r="J165" s="303"/>
      <c r="K165" s="303"/>
      <c r="L165" s="303"/>
    </row>
    <row r="166" spans="1:12" ht="12.75">
      <c r="A166" s="308"/>
      <c r="B166" s="304"/>
      <c r="C166" s="304"/>
      <c r="D166" s="304"/>
      <c r="E166" s="302"/>
      <c r="F166" s="302"/>
      <c r="G166" s="302"/>
      <c r="H166" s="303"/>
      <c r="I166" s="303"/>
      <c r="J166" s="303"/>
      <c r="K166" s="303"/>
      <c r="L166" s="303"/>
    </row>
    <row r="167" spans="1:12" ht="12.75">
      <c r="A167" s="308"/>
      <c r="B167" s="304"/>
      <c r="C167" s="304"/>
      <c r="D167" s="304"/>
      <c r="E167" s="302"/>
      <c r="F167" s="302"/>
      <c r="G167" s="302"/>
      <c r="H167" s="303"/>
      <c r="I167" s="303"/>
      <c r="J167" s="303"/>
      <c r="K167" s="303"/>
      <c r="L167" s="303"/>
    </row>
    <row r="168" spans="1:12" ht="12.75">
      <c r="A168" s="308"/>
      <c r="B168" s="304"/>
      <c r="C168" s="304"/>
      <c r="D168" s="304"/>
      <c r="E168" s="302"/>
      <c r="F168" s="302"/>
      <c r="G168" s="302"/>
      <c r="H168" s="303"/>
      <c r="I168" s="303"/>
      <c r="J168" s="303"/>
      <c r="K168" s="303"/>
      <c r="L168" s="303"/>
    </row>
    <row r="169" spans="1:12" ht="12.75">
      <c r="A169" s="308"/>
      <c r="B169" s="304"/>
      <c r="C169" s="304"/>
      <c r="D169" s="304"/>
      <c r="E169" s="302"/>
      <c r="F169" s="302"/>
      <c r="G169" s="302"/>
      <c r="H169" s="303"/>
      <c r="I169" s="303"/>
      <c r="J169" s="303"/>
      <c r="K169" s="303"/>
      <c r="L169" s="303"/>
    </row>
    <row r="170" spans="1:12" ht="12.75">
      <c r="A170" s="308"/>
      <c r="B170" s="304"/>
      <c r="C170" s="304"/>
      <c r="D170" s="304"/>
      <c r="E170" s="302"/>
      <c r="F170" s="302"/>
      <c r="G170" s="302"/>
      <c r="H170" s="303"/>
      <c r="I170" s="303"/>
      <c r="J170" s="303"/>
      <c r="K170" s="303"/>
      <c r="L170" s="303"/>
    </row>
    <row r="171" spans="1:12" ht="12.75">
      <c r="A171" s="308"/>
      <c r="B171" s="304"/>
      <c r="C171" s="304"/>
      <c r="D171" s="304"/>
      <c r="E171" s="302"/>
      <c r="F171" s="302"/>
      <c r="G171" s="302"/>
      <c r="H171" s="303"/>
      <c r="I171" s="303"/>
      <c r="J171" s="303"/>
      <c r="K171" s="303"/>
      <c r="L171" s="303"/>
    </row>
    <row r="172" spans="1:12" ht="12.75">
      <c r="A172" s="308"/>
      <c r="B172" s="304"/>
      <c r="C172" s="304"/>
      <c r="D172" s="304"/>
      <c r="E172" s="302"/>
      <c r="F172" s="302"/>
      <c r="G172" s="302"/>
      <c r="H172" s="303"/>
      <c r="I172" s="303"/>
      <c r="J172" s="303"/>
      <c r="K172" s="303"/>
      <c r="L172" s="303"/>
    </row>
    <row r="173" spans="1:12" ht="12.75">
      <c r="A173" s="308"/>
      <c r="B173" s="304"/>
      <c r="C173" s="304"/>
      <c r="D173" s="304"/>
      <c r="E173" s="302"/>
      <c r="F173" s="302"/>
      <c r="G173" s="302"/>
      <c r="H173" s="303"/>
      <c r="I173" s="303"/>
      <c r="J173" s="303"/>
      <c r="K173" s="303"/>
      <c r="L173" s="303"/>
    </row>
    <row r="174" spans="1:12" ht="12.75">
      <c r="A174" s="308"/>
      <c r="B174" s="304"/>
      <c r="C174" s="304"/>
      <c r="D174" s="304"/>
      <c r="E174" s="302"/>
      <c r="F174" s="302"/>
      <c r="G174" s="302"/>
      <c r="H174" s="303"/>
      <c r="I174" s="303"/>
      <c r="J174" s="303"/>
      <c r="K174" s="303"/>
      <c r="L174" s="303"/>
    </row>
    <row r="175" spans="1:12" ht="12.75">
      <c r="A175" s="308"/>
      <c r="B175" s="304"/>
      <c r="C175" s="304"/>
      <c r="D175" s="304"/>
      <c r="E175" s="302"/>
      <c r="F175" s="302"/>
      <c r="G175" s="302"/>
      <c r="H175" s="303"/>
      <c r="I175" s="303"/>
      <c r="J175" s="303"/>
      <c r="K175" s="303"/>
      <c r="L175" s="303"/>
    </row>
    <row r="176" spans="1:12" ht="12.75">
      <c r="A176" s="308"/>
      <c r="B176" s="304"/>
      <c r="C176" s="304"/>
      <c r="D176" s="304"/>
      <c r="E176" s="302"/>
      <c r="F176" s="302"/>
      <c r="G176" s="302"/>
      <c r="H176" s="303"/>
      <c r="I176" s="303"/>
      <c r="J176" s="303"/>
      <c r="K176" s="303"/>
      <c r="L176" s="303"/>
    </row>
    <row r="177" spans="1:12" ht="12.75">
      <c r="A177" s="308"/>
      <c r="B177" s="304"/>
      <c r="C177" s="304"/>
      <c r="D177" s="304"/>
      <c r="E177" s="302"/>
      <c r="F177" s="302"/>
      <c r="G177" s="302"/>
      <c r="H177" s="303"/>
      <c r="I177" s="303"/>
      <c r="J177" s="303"/>
      <c r="K177" s="303"/>
      <c r="L177" s="303"/>
    </row>
    <row r="178" spans="1:12" ht="12.75">
      <c r="A178" s="308"/>
      <c r="B178" s="304"/>
      <c r="C178" s="304"/>
      <c r="D178" s="304"/>
      <c r="E178" s="302"/>
      <c r="F178" s="302"/>
      <c r="G178" s="302"/>
      <c r="H178" s="303"/>
      <c r="I178" s="303"/>
      <c r="J178" s="303"/>
      <c r="K178" s="303"/>
      <c r="L178" s="303"/>
    </row>
    <row r="179" spans="1:12" ht="12.75">
      <c r="A179" s="308"/>
      <c r="B179" s="304"/>
      <c r="C179" s="304"/>
      <c r="D179" s="304"/>
      <c r="E179" s="302"/>
      <c r="F179" s="302"/>
      <c r="G179" s="302"/>
      <c r="H179" s="303"/>
      <c r="I179" s="303"/>
      <c r="J179" s="303"/>
      <c r="K179" s="303"/>
      <c r="L179" s="303"/>
    </row>
    <row r="180" spans="1:12" ht="12.75">
      <c r="A180" s="308"/>
      <c r="B180" s="304"/>
      <c r="C180" s="304"/>
      <c r="D180" s="304"/>
      <c r="E180" s="302"/>
      <c r="F180" s="302"/>
      <c r="G180" s="302"/>
      <c r="H180" s="303"/>
      <c r="I180" s="303"/>
      <c r="J180" s="303"/>
      <c r="K180" s="303"/>
      <c r="L180" s="303"/>
    </row>
    <row r="181" spans="1:12" ht="12.75">
      <c r="A181" s="308"/>
      <c r="B181" s="304"/>
      <c r="C181" s="304"/>
      <c r="D181" s="304"/>
      <c r="E181" s="302"/>
      <c r="F181" s="302"/>
      <c r="G181" s="302"/>
      <c r="H181" s="303"/>
      <c r="I181" s="303"/>
      <c r="J181" s="303"/>
      <c r="K181" s="303"/>
      <c r="L181" s="303"/>
    </row>
    <row r="182" spans="1:12" ht="12.75">
      <c r="A182" s="308"/>
      <c r="B182" s="304"/>
      <c r="C182" s="304"/>
      <c r="D182" s="304"/>
      <c r="E182" s="302"/>
      <c r="F182" s="302"/>
      <c r="G182" s="302"/>
      <c r="H182" s="303"/>
      <c r="I182" s="303"/>
      <c r="J182" s="303"/>
      <c r="K182" s="303"/>
      <c r="L182" s="303"/>
    </row>
    <row r="183" spans="1:12" ht="12.75">
      <c r="A183" s="308"/>
      <c r="B183" s="304"/>
      <c r="C183" s="304"/>
      <c r="D183" s="304"/>
      <c r="E183" s="302"/>
      <c r="F183" s="302"/>
      <c r="G183" s="302"/>
      <c r="H183" s="303"/>
      <c r="I183" s="303"/>
      <c r="J183" s="303"/>
      <c r="K183" s="303"/>
      <c r="L183" s="303"/>
    </row>
    <row r="184" spans="1:12" ht="12.75">
      <c r="A184" s="308"/>
      <c r="B184" s="304"/>
      <c r="C184" s="304"/>
      <c r="D184" s="304"/>
      <c r="E184" s="302"/>
      <c r="F184" s="302"/>
      <c r="G184" s="302"/>
      <c r="H184" s="303"/>
      <c r="I184" s="303"/>
      <c r="J184" s="303"/>
      <c r="K184" s="303"/>
      <c r="L184" s="303"/>
    </row>
    <row r="185" spans="1:12" ht="12.75">
      <c r="A185" s="308"/>
      <c r="B185" s="304"/>
      <c r="C185" s="304"/>
      <c r="D185" s="304"/>
      <c r="E185" s="302"/>
      <c r="F185" s="302"/>
      <c r="G185" s="302"/>
      <c r="H185" s="303"/>
      <c r="I185" s="303"/>
      <c r="J185" s="303"/>
      <c r="K185" s="303"/>
      <c r="L185" s="303"/>
    </row>
    <row r="186" spans="1:12" ht="12.75">
      <c r="A186" s="308"/>
      <c r="B186" s="304"/>
      <c r="C186" s="304"/>
      <c r="D186" s="304"/>
      <c r="E186" s="302"/>
      <c r="F186" s="302"/>
      <c r="G186" s="302"/>
      <c r="H186" s="303"/>
      <c r="I186" s="303"/>
      <c r="J186" s="303"/>
      <c r="K186" s="303"/>
      <c r="L186" s="303"/>
    </row>
    <row r="187" spans="1:12" ht="12.75">
      <c r="A187" s="308"/>
      <c r="B187" s="304"/>
      <c r="C187" s="304"/>
      <c r="D187" s="304"/>
      <c r="E187" s="302"/>
      <c r="F187" s="302"/>
      <c r="G187" s="302"/>
      <c r="H187" s="303"/>
      <c r="I187" s="303"/>
      <c r="J187" s="303"/>
      <c r="K187" s="303"/>
      <c r="L187" s="303"/>
    </row>
    <row r="188" spans="1:12" ht="12.75">
      <c r="A188" s="308"/>
      <c r="B188" s="304"/>
      <c r="C188" s="304"/>
      <c r="D188" s="304"/>
      <c r="E188" s="302"/>
      <c r="F188" s="302"/>
      <c r="G188" s="302"/>
      <c r="H188" s="303"/>
      <c r="I188" s="303"/>
      <c r="J188" s="303"/>
      <c r="K188" s="303"/>
      <c r="L188" s="303"/>
    </row>
    <row r="189" spans="1:12" ht="12.75">
      <c r="A189" s="308"/>
      <c r="B189" s="304"/>
      <c r="C189" s="304"/>
      <c r="D189" s="304"/>
      <c r="E189" s="302"/>
      <c r="F189" s="302"/>
      <c r="G189" s="302"/>
      <c r="H189" s="303"/>
      <c r="I189" s="303"/>
      <c r="J189" s="303"/>
      <c r="K189" s="303"/>
      <c r="L189" s="303"/>
    </row>
    <row r="190" spans="1:12" ht="12.75">
      <c r="A190" s="308"/>
      <c r="B190" s="304"/>
      <c r="C190" s="304"/>
      <c r="D190" s="304"/>
      <c r="E190" s="302"/>
      <c r="F190" s="302"/>
      <c r="G190" s="302"/>
      <c r="H190" s="303"/>
      <c r="I190" s="303"/>
      <c r="J190" s="303"/>
      <c r="K190" s="303"/>
      <c r="L190" s="303"/>
    </row>
    <row r="191" spans="1:12" ht="12.75">
      <c r="A191" s="308"/>
      <c r="B191" s="304"/>
      <c r="C191" s="304"/>
      <c r="D191" s="304"/>
      <c r="E191" s="302"/>
      <c r="F191" s="302"/>
      <c r="G191" s="302"/>
      <c r="H191" s="303"/>
      <c r="I191" s="303"/>
      <c r="J191" s="303"/>
      <c r="K191" s="303"/>
      <c r="L191" s="303"/>
    </row>
    <row r="192" spans="1:12" ht="12.75">
      <c r="A192" s="308"/>
      <c r="B192" s="304"/>
      <c r="C192" s="304"/>
      <c r="D192" s="304"/>
      <c r="E192" s="302"/>
      <c r="F192" s="302"/>
      <c r="G192" s="302"/>
      <c r="H192" s="303"/>
      <c r="I192" s="303"/>
      <c r="J192" s="303"/>
      <c r="K192" s="303"/>
      <c r="L192" s="303"/>
    </row>
    <row r="193" spans="1:12" ht="12.75">
      <c r="A193" s="308"/>
      <c r="B193" s="304"/>
      <c r="C193" s="304"/>
      <c r="D193" s="304"/>
      <c r="E193" s="302"/>
      <c r="F193" s="302"/>
      <c r="G193" s="302"/>
      <c r="H193" s="303"/>
      <c r="I193" s="303"/>
      <c r="J193" s="303"/>
      <c r="K193" s="303"/>
      <c r="L193" s="303"/>
    </row>
    <row r="194" spans="1:12" ht="12.75">
      <c r="A194" s="308"/>
      <c r="B194" s="304"/>
      <c r="C194" s="304"/>
      <c r="D194" s="304"/>
      <c r="E194" s="302"/>
      <c r="F194" s="302"/>
      <c r="G194" s="302"/>
      <c r="H194" s="303"/>
      <c r="I194" s="303"/>
      <c r="J194" s="303"/>
      <c r="K194" s="303"/>
      <c r="L194" s="303"/>
    </row>
    <row r="195" spans="1:12" ht="12.75">
      <c r="A195" s="308"/>
      <c r="B195" s="304"/>
      <c r="C195" s="304"/>
      <c r="D195" s="304"/>
      <c r="E195" s="302"/>
      <c r="F195" s="302"/>
      <c r="G195" s="302"/>
      <c r="H195" s="303"/>
      <c r="I195" s="303"/>
      <c r="J195" s="303"/>
      <c r="K195" s="303"/>
      <c r="L195" s="303"/>
    </row>
    <row r="196" spans="1:12" ht="12.75">
      <c r="A196" s="308"/>
      <c r="B196" s="304"/>
      <c r="C196" s="304"/>
      <c r="D196" s="304"/>
      <c r="E196" s="302"/>
      <c r="F196" s="302"/>
      <c r="G196" s="302"/>
      <c r="H196" s="303"/>
      <c r="I196" s="303"/>
      <c r="J196" s="303"/>
      <c r="K196" s="303"/>
      <c r="L196" s="303"/>
    </row>
    <row r="197" spans="1:12" ht="12.75">
      <c r="A197" s="308"/>
      <c r="B197" s="304"/>
      <c r="C197" s="304"/>
      <c r="D197" s="304"/>
      <c r="E197" s="302"/>
      <c r="F197" s="302"/>
      <c r="G197" s="302"/>
      <c r="H197" s="303"/>
      <c r="I197" s="303"/>
      <c r="J197" s="303"/>
      <c r="K197" s="303"/>
      <c r="L197" s="303"/>
    </row>
    <row r="198" spans="1:12" ht="12.75">
      <c r="A198" s="308"/>
      <c r="B198" s="304"/>
      <c r="C198" s="304"/>
      <c r="D198" s="304"/>
      <c r="E198" s="302"/>
      <c r="F198" s="302"/>
      <c r="G198" s="302"/>
      <c r="H198" s="303"/>
      <c r="I198" s="303"/>
      <c r="J198" s="303"/>
      <c r="K198" s="303"/>
      <c r="L198" s="303"/>
    </row>
    <row r="199" spans="1:12" ht="12.75">
      <c r="A199" s="308"/>
      <c r="B199" s="304"/>
      <c r="C199" s="304"/>
      <c r="D199" s="304"/>
      <c r="E199" s="302"/>
      <c r="F199" s="302"/>
      <c r="G199" s="302"/>
      <c r="H199" s="303"/>
      <c r="I199" s="303"/>
      <c r="J199" s="303"/>
      <c r="K199" s="303"/>
      <c r="L199" s="303"/>
    </row>
    <row r="200" spans="1:12" ht="12.75">
      <c r="A200" s="308"/>
      <c r="B200" s="304"/>
      <c r="C200" s="304"/>
      <c r="D200" s="304"/>
      <c r="E200" s="302"/>
      <c r="F200" s="302"/>
      <c r="G200" s="302"/>
      <c r="H200" s="303"/>
      <c r="I200" s="303"/>
      <c r="J200" s="303"/>
      <c r="K200" s="303"/>
      <c r="L200" s="303"/>
    </row>
    <row r="201" spans="1:12" ht="99.75" customHeight="1">
      <c r="A201" s="308"/>
      <c r="B201" s="304"/>
      <c r="C201" s="304"/>
      <c r="D201" s="304"/>
      <c r="E201" s="302"/>
      <c r="F201" s="302"/>
      <c r="G201" s="302"/>
      <c r="H201" s="303"/>
      <c r="I201" s="303"/>
      <c r="J201" s="303"/>
      <c r="K201" s="303"/>
      <c r="L201" s="303"/>
    </row>
    <row r="202" spans="1:12" ht="12.75">
      <c r="A202" s="308"/>
      <c r="B202" s="304"/>
      <c r="C202" s="304"/>
      <c r="D202" s="304"/>
      <c r="E202" s="302"/>
      <c r="F202" s="302"/>
      <c r="G202" s="302"/>
      <c r="H202" s="303"/>
      <c r="I202" s="303"/>
      <c r="J202" s="303"/>
      <c r="K202" s="303"/>
      <c r="L202" s="303"/>
    </row>
    <row r="203" spans="1:12" ht="12.75">
      <c r="A203" s="308"/>
      <c r="B203" s="304"/>
      <c r="C203" s="304"/>
      <c r="D203" s="304"/>
      <c r="E203" s="302"/>
      <c r="F203" s="302"/>
      <c r="G203" s="302"/>
      <c r="H203" s="303"/>
      <c r="I203" s="303"/>
      <c r="J203" s="303"/>
      <c r="K203" s="303"/>
      <c r="L203" s="303"/>
    </row>
    <row r="204" spans="1:12" ht="12.75">
      <c r="A204" s="308"/>
      <c r="B204" s="304"/>
      <c r="C204" s="304"/>
      <c r="D204" s="304"/>
      <c r="E204" s="302"/>
      <c r="F204" s="302"/>
      <c r="G204" s="302"/>
      <c r="H204" s="303"/>
      <c r="I204" s="303"/>
      <c r="J204" s="303"/>
      <c r="K204" s="303"/>
      <c r="L204" s="303"/>
    </row>
    <row r="205" spans="1:12" ht="12.75">
      <c r="A205" s="308"/>
      <c r="B205" s="304"/>
      <c r="C205" s="304"/>
      <c r="D205" s="304"/>
      <c r="E205" s="302"/>
      <c r="F205" s="302"/>
      <c r="G205" s="302"/>
      <c r="H205" s="303"/>
      <c r="I205" s="303"/>
      <c r="J205" s="303"/>
      <c r="K205" s="303"/>
      <c r="L205" s="303"/>
    </row>
    <row r="206" spans="1:12" ht="12.75">
      <c r="A206" s="308"/>
      <c r="B206" s="304"/>
      <c r="C206" s="304"/>
      <c r="D206" s="304"/>
      <c r="E206" s="302"/>
      <c r="F206" s="302"/>
      <c r="G206" s="302"/>
      <c r="H206" s="303"/>
      <c r="I206" s="303"/>
      <c r="J206" s="303"/>
      <c r="K206" s="303"/>
      <c r="L206" s="303"/>
    </row>
    <row r="207" spans="1:12" ht="12.75">
      <c r="A207" s="308"/>
      <c r="B207" s="304"/>
      <c r="C207" s="304"/>
      <c r="D207" s="304"/>
      <c r="E207" s="302"/>
      <c r="F207" s="302"/>
      <c r="G207" s="302"/>
      <c r="H207" s="303"/>
      <c r="I207" s="303"/>
      <c r="J207" s="303"/>
      <c r="K207" s="303"/>
      <c r="L207" s="303"/>
    </row>
    <row r="208" spans="1:12" ht="99.75" customHeight="1">
      <c r="A208" s="308"/>
      <c r="B208" s="304"/>
      <c r="C208" s="304"/>
      <c r="D208" s="304"/>
      <c r="E208" s="302"/>
      <c r="F208" s="302"/>
      <c r="G208" s="302"/>
      <c r="H208" s="303"/>
      <c r="I208" s="303"/>
      <c r="J208" s="303"/>
      <c r="K208" s="303"/>
      <c r="L208" s="303"/>
    </row>
  </sheetData>
  <sheetProtection selectLockedCells="1" selectUnlockedCells="1"/>
  <mergeCells count="111">
    <mergeCell ref="B5:L5"/>
    <mergeCell ref="A6:A12"/>
    <mergeCell ref="B6:D12"/>
    <mergeCell ref="E6:G12"/>
    <mergeCell ref="H6:L12"/>
    <mergeCell ref="A13:A19"/>
    <mergeCell ref="B13:D19"/>
    <mergeCell ref="E13:G19"/>
    <mergeCell ref="H13:L19"/>
    <mergeCell ref="A20:A26"/>
    <mergeCell ref="B20:D26"/>
    <mergeCell ref="E20:G26"/>
    <mergeCell ref="H20:L26"/>
    <mergeCell ref="A27:A33"/>
    <mergeCell ref="B27:D33"/>
    <mergeCell ref="E27:G33"/>
    <mergeCell ref="H27:L33"/>
    <mergeCell ref="A34:A40"/>
    <mergeCell ref="B34:D40"/>
    <mergeCell ref="E34:G40"/>
    <mergeCell ref="H34:L40"/>
    <mergeCell ref="A41:A47"/>
    <mergeCell ref="B41:D47"/>
    <mergeCell ref="E41:G47"/>
    <mergeCell ref="H41:L47"/>
    <mergeCell ref="A48:A54"/>
    <mergeCell ref="B48:D54"/>
    <mergeCell ref="E48:G54"/>
    <mergeCell ref="H48:L54"/>
    <mergeCell ref="A55:A61"/>
    <mergeCell ref="B55:D61"/>
    <mergeCell ref="E55:G61"/>
    <mergeCell ref="H55:L61"/>
    <mergeCell ref="A62:A68"/>
    <mergeCell ref="B62:D68"/>
    <mergeCell ref="E62:G68"/>
    <mergeCell ref="H62:L68"/>
    <mergeCell ref="B75:L75"/>
    <mergeCell ref="A76:A82"/>
    <mergeCell ref="B76:D82"/>
    <mergeCell ref="E76:G82"/>
    <mergeCell ref="H76:L82"/>
    <mergeCell ref="A83:A89"/>
    <mergeCell ref="B83:D89"/>
    <mergeCell ref="E83:G89"/>
    <mergeCell ref="H83:L89"/>
    <mergeCell ref="A90:A96"/>
    <mergeCell ref="B90:D96"/>
    <mergeCell ref="E90:G96"/>
    <mergeCell ref="H90:L96"/>
    <mergeCell ref="A97:A103"/>
    <mergeCell ref="B97:D103"/>
    <mergeCell ref="E97:G103"/>
    <mergeCell ref="H97:L103"/>
    <mergeCell ref="A104:A110"/>
    <mergeCell ref="B104:D110"/>
    <mergeCell ref="E104:G110"/>
    <mergeCell ref="H104:L110"/>
    <mergeCell ref="A111:A117"/>
    <mergeCell ref="B111:D117"/>
    <mergeCell ref="E111:G117"/>
    <mergeCell ref="H111:L117"/>
    <mergeCell ref="A118:A124"/>
    <mergeCell ref="B118:D124"/>
    <mergeCell ref="E118:G124"/>
    <mergeCell ref="H118:L124"/>
    <mergeCell ref="A125:A131"/>
    <mergeCell ref="B125:D131"/>
    <mergeCell ref="E125:G131"/>
    <mergeCell ref="H125:L131"/>
    <mergeCell ref="A132:A138"/>
    <mergeCell ref="B132:D138"/>
    <mergeCell ref="E132:G138"/>
    <mergeCell ref="H132:L138"/>
    <mergeCell ref="B145:L145"/>
    <mergeCell ref="A146:A152"/>
    <mergeCell ref="B146:D152"/>
    <mergeCell ref="E146:G152"/>
    <mergeCell ref="H146:L152"/>
    <mergeCell ref="A153:A159"/>
    <mergeCell ref="B153:D159"/>
    <mergeCell ref="E153:G159"/>
    <mergeCell ref="H153:L159"/>
    <mergeCell ref="A160:A166"/>
    <mergeCell ref="B160:D166"/>
    <mergeCell ref="E160:G166"/>
    <mergeCell ref="H160:L166"/>
    <mergeCell ref="A167:A173"/>
    <mergeCell ref="B167:D173"/>
    <mergeCell ref="E167:G173"/>
    <mergeCell ref="H167:L173"/>
    <mergeCell ref="A174:A180"/>
    <mergeCell ref="B174:D180"/>
    <mergeCell ref="E174:G180"/>
    <mergeCell ref="H174:L180"/>
    <mergeCell ref="A181:A187"/>
    <mergeCell ref="B181:D187"/>
    <mergeCell ref="E181:G187"/>
    <mergeCell ref="H181:L187"/>
    <mergeCell ref="A188:A194"/>
    <mergeCell ref="B188:D194"/>
    <mergeCell ref="E188:G194"/>
    <mergeCell ref="H188:L194"/>
    <mergeCell ref="A195:A201"/>
    <mergeCell ref="B195:D201"/>
    <mergeCell ref="E195:G201"/>
    <mergeCell ref="H195:L201"/>
    <mergeCell ref="A202:A208"/>
    <mergeCell ref="B202:D208"/>
    <mergeCell ref="E202:G208"/>
    <mergeCell ref="H202:L208"/>
  </mergeCells>
  <printOptions/>
  <pageMargins left="0.7" right="0.7" top="0.75" bottom="0.75" header="0.5118055555555555" footer="0.5118055555555555"/>
  <pageSetup horizontalDpi="300" verticalDpi="300" orientation="portrait" paperSize="9" scale="56"/>
  <rowBreaks count="2" manualBreakCount="2">
    <brk id="70" max="255" man="1"/>
    <brk id="1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2016-04-03T14:46:41Z</cp:lastPrinted>
  <dcterms:modified xsi:type="dcterms:W3CDTF">2016-11-19T07:00:09Z</dcterms:modified>
  <cp:category/>
  <cp:version/>
  <cp:contentType/>
  <cp:contentStatus/>
  <cp:revision>17</cp:revision>
</cp:coreProperties>
</file>